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60DD7167-FED1-492D-8D97-F5339E44311A}" xr6:coauthVersionLast="47" xr6:coauthVersionMax="47" xr10:uidLastSave="{00000000-0000-0000-0000-000000000000}"/>
  <bookViews>
    <workbookView xWindow="-120" yWindow="-120" windowWidth="24240" windowHeight="13140" tabRatio="825" firstSheet="3" activeTab="17" xr2:uid="{00000000-000D-0000-FFFF-FFFF00000000}"/>
  </bookViews>
  <sheets>
    <sheet name="Planilha16" sheetId="72" r:id="rId1"/>
    <sheet name="PLAN.ORÇ. " sheetId="70" r:id="rId2"/>
    <sheet name="proposta de preço" sheetId="14" r:id="rId3"/>
    <sheet name="cronograma fisico financeiro" sheetId="71" r:id="rId4"/>
    <sheet name="Serv Entulho" sheetId="60" r:id="rId5"/>
    <sheet name="ROTA ENTULHO" sheetId="22" r:id="rId6"/>
    <sheet name="RES SERV SAUDE" sheetId="34" state="hidden" r:id="rId7"/>
    <sheet name="pontos coleta rss" sheetId="21" state="hidden" r:id="rId8"/>
    <sheet name="Dados Gerais RSS" sheetId="33" state="hidden" r:id="rId9"/>
    <sheet name="Custos Totais RSS" sheetId="57" state="hidden" r:id="rId10"/>
    <sheet name="1.0 - Mão de Obra Direta (MO)" sheetId="35" state="hidden" r:id="rId11"/>
    <sheet name="2.0 - Custos Dependentes (MO)" sheetId="36" state="hidden" r:id="rId12"/>
    <sheet name="3.0 - Custos Dependentes (Km)" sheetId="37" state="hidden" r:id="rId13"/>
    <sheet name="4.0 - Custos Fixos" sheetId="38" state="hidden" r:id="rId14"/>
    <sheet name="5.0 - Custos Destinação" sheetId="73" state="hidden" r:id="rId15"/>
    <sheet name="MO - ENTULHO" sheetId="40" r:id="rId16"/>
    <sheet name="dimensionamento entulho" sheetId="41" r:id="rId17"/>
    <sheet name="COMPOSIC ENTULHO" sheetId="46" r:id="rId18"/>
    <sheet name="cotacao" sheetId="29"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10_1" localSheetId="14">[1]Plan1!#REF!</definedName>
    <definedName name="_10_1" localSheetId="17">#REF!</definedName>
    <definedName name="_10_1" localSheetId="18">#REF!</definedName>
    <definedName name="_10_1" localSheetId="3">[1]Plan1!#REF!</definedName>
    <definedName name="_10_1" localSheetId="9">#REF!</definedName>
    <definedName name="_10_1" localSheetId="16">[1]Plan1!#REF!</definedName>
    <definedName name="_10_1" localSheetId="15">[1]Plan1!#REF!</definedName>
    <definedName name="_10_1" localSheetId="1">[1]Plan1!#REF!</definedName>
    <definedName name="_10_1" localSheetId="7">#REF!</definedName>
    <definedName name="_10_1" localSheetId="6">#REF!</definedName>
    <definedName name="_10_1" localSheetId="5">#REF!</definedName>
    <definedName name="_10_1" localSheetId="4">#REF!</definedName>
    <definedName name="_10_1">[1]Plan1!#REF!</definedName>
    <definedName name="_xlnm._FilterDatabase" localSheetId="8" hidden="1">'Dados Gerais RSS'!$A$2:$H$55</definedName>
    <definedName name="a" localSheetId="14">'[2]Memo RERA'!#REF!</definedName>
    <definedName name="a" localSheetId="17">'[2]Memo RERA'!#REF!</definedName>
    <definedName name="a" localSheetId="18">'[2]Memo RERA'!#REF!</definedName>
    <definedName name="a" localSheetId="3">'[2]Memo RERA'!#REF!</definedName>
    <definedName name="a" localSheetId="9">'[2]Memo RERA'!#REF!</definedName>
    <definedName name="a" localSheetId="1">'[2]Memo RERA'!#REF!</definedName>
    <definedName name="a" localSheetId="7">'[2]Memo RERA'!#REF!</definedName>
    <definedName name="a" localSheetId="6">'[2]Memo RERA'!#REF!</definedName>
    <definedName name="a" localSheetId="5">'[2]Memo RERA'!#REF!</definedName>
    <definedName name="a" localSheetId="4">'[2]Memo RERA'!#REF!</definedName>
    <definedName name="a">'[2]Memo RERA'!#REF!</definedName>
    <definedName name="A___SERVIÇOS_PRELIMINARES" localSheetId="17">#REF!</definedName>
    <definedName name="A___SERVIÇOS_PRELIMINARES" localSheetId="18">#REF!</definedName>
    <definedName name="A___SERVIÇOS_PRELIMINARES" localSheetId="9">#REF!</definedName>
    <definedName name="A___SERVIÇOS_PRELIMINARES" localSheetId="7">#REF!</definedName>
    <definedName name="A___SERVIÇOS_PRELIMINARES" localSheetId="6">#REF!</definedName>
    <definedName name="A___SERVIÇOS_PRELIMINARES" localSheetId="5">#REF!</definedName>
    <definedName name="A___SERVIÇOS_PRELIMINARES" localSheetId="4">#REF!</definedName>
    <definedName name="A___SERVIÇOS_PRELIMINARES">'[3]Tab. Procv 1'!$C$7</definedName>
    <definedName name="A010160100" localSheetId="14">#REF!</definedName>
    <definedName name="A010160100" localSheetId="17">#REF!</definedName>
    <definedName name="A010160100" localSheetId="18">#REF!</definedName>
    <definedName name="A010160100" localSheetId="3">#REF!</definedName>
    <definedName name="A010160100" localSheetId="9">#REF!</definedName>
    <definedName name="A010160100" localSheetId="16">#REF!</definedName>
    <definedName name="A010160100" localSheetId="15">#REF!</definedName>
    <definedName name="A010160100" localSheetId="1">#REF!</definedName>
    <definedName name="A010160100" localSheetId="7">#REF!</definedName>
    <definedName name="A010160100" localSheetId="6">#REF!</definedName>
    <definedName name="A010160100" localSheetId="5">#REF!</definedName>
    <definedName name="A010160100" localSheetId="4">#REF!</definedName>
    <definedName name="A010160100">#REF!</definedName>
    <definedName name="A010505000" localSheetId="14">#REF!</definedName>
    <definedName name="A010505000" localSheetId="17">#REF!</definedName>
    <definedName name="A010505000" localSheetId="18">#REF!</definedName>
    <definedName name="A010505000" localSheetId="3">#REF!</definedName>
    <definedName name="A010505000" localSheetId="9">#REF!</definedName>
    <definedName name="A010505000" localSheetId="16">#REF!</definedName>
    <definedName name="A010505000" localSheetId="15">#REF!</definedName>
    <definedName name="A010505000" localSheetId="1">#REF!</definedName>
    <definedName name="A010505000" localSheetId="7">#REF!</definedName>
    <definedName name="A010505000" localSheetId="6">#REF!</definedName>
    <definedName name="A010505000" localSheetId="5">#REF!</definedName>
    <definedName name="A010505000" localSheetId="4">#REF!</definedName>
    <definedName name="A010505000">#REF!</definedName>
    <definedName name="A020200010" localSheetId="14">#REF!</definedName>
    <definedName name="A020200010" localSheetId="17">#REF!</definedName>
    <definedName name="A020200010" localSheetId="18">#REF!</definedName>
    <definedName name="A020200010" localSheetId="3">#REF!</definedName>
    <definedName name="A020200010" localSheetId="9">#REF!</definedName>
    <definedName name="A020200010" localSheetId="16">#REF!</definedName>
    <definedName name="A020200010" localSheetId="15">#REF!</definedName>
    <definedName name="A020200010" localSheetId="1">#REF!</definedName>
    <definedName name="A020200010" localSheetId="7">#REF!</definedName>
    <definedName name="A020200010" localSheetId="6">#REF!</definedName>
    <definedName name="A020200010" localSheetId="5">#REF!</definedName>
    <definedName name="A020200010" localSheetId="4">#REF!</definedName>
    <definedName name="A020200010">#REF!</definedName>
    <definedName name="A020200080" localSheetId="14">#REF!</definedName>
    <definedName name="A020200080" localSheetId="17">#REF!</definedName>
    <definedName name="A020200080" localSheetId="18">#REF!</definedName>
    <definedName name="A020200080" localSheetId="3">#REF!</definedName>
    <definedName name="A020200080" localSheetId="9">#REF!</definedName>
    <definedName name="A020200080" localSheetId="16">#REF!</definedName>
    <definedName name="A020200080" localSheetId="15">#REF!</definedName>
    <definedName name="A020200080" localSheetId="1">#REF!</definedName>
    <definedName name="A020200080" localSheetId="7">#REF!</definedName>
    <definedName name="A020200080" localSheetId="6">#REF!</definedName>
    <definedName name="A020200080" localSheetId="5">#REF!</definedName>
    <definedName name="A020200080" localSheetId="4">#REF!</definedName>
    <definedName name="A020200080">#REF!</definedName>
    <definedName name="A03.020.0851" localSheetId="14">#REF!</definedName>
    <definedName name="A03.020.0851" localSheetId="17">#REF!</definedName>
    <definedName name="A03.020.0851" localSheetId="18">#REF!</definedName>
    <definedName name="A03.020.0851" localSheetId="3">#REF!</definedName>
    <definedName name="A03.020.0851" localSheetId="9">#REF!</definedName>
    <definedName name="A03.020.0851" localSheetId="16">#REF!</definedName>
    <definedName name="A03.020.0851" localSheetId="15">#REF!</definedName>
    <definedName name="A03.020.0851" localSheetId="1">#REF!</definedName>
    <definedName name="A03.020.0851" localSheetId="7">#REF!</definedName>
    <definedName name="A03.020.0851" localSheetId="6">#REF!</definedName>
    <definedName name="A03.020.0851" localSheetId="5">#REF!</definedName>
    <definedName name="A03.020.0851" localSheetId="4">#REF!</definedName>
    <definedName name="A03.020.0851">#REF!</definedName>
    <definedName name="a03.021.0855" localSheetId="17">#REF!</definedName>
    <definedName name="a03.021.0855" localSheetId="18">#REF!</definedName>
    <definedName name="a03.021.0855" localSheetId="9">#REF!</definedName>
    <definedName name="a03.021.0855" localSheetId="7">#REF!</definedName>
    <definedName name="a03.021.0855" localSheetId="6">#REF!</definedName>
    <definedName name="a03.021.0855" localSheetId="5">#REF!</definedName>
    <definedName name="a03.021.0855" localSheetId="4">#REF!</definedName>
    <definedName name="a03.021.0855">'[4]DADOS COLETATO'!$L$23</definedName>
    <definedName name="A030130010" localSheetId="14">#REF!</definedName>
    <definedName name="A030130010" localSheetId="17">#REF!</definedName>
    <definedName name="A030130010" localSheetId="18">#REF!</definedName>
    <definedName name="A030130010" localSheetId="3">#REF!</definedName>
    <definedName name="A030130010" localSheetId="9">#REF!</definedName>
    <definedName name="A030130010" localSheetId="16">#REF!</definedName>
    <definedName name="A030130010" localSheetId="15">#REF!</definedName>
    <definedName name="A030130010" localSheetId="1">#REF!</definedName>
    <definedName name="A030130010" localSheetId="7">#REF!</definedName>
    <definedName name="A030130010" localSheetId="6">#REF!</definedName>
    <definedName name="A030130010" localSheetId="5">#REF!</definedName>
    <definedName name="A030130010" localSheetId="4">#REF!</definedName>
    <definedName name="A030130010">#REF!</definedName>
    <definedName name="A030130011" localSheetId="14">#REF!</definedName>
    <definedName name="A030130011" localSheetId="17">#REF!</definedName>
    <definedName name="A030130011" localSheetId="18">#REF!</definedName>
    <definedName name="A030130011" localSheetId="3">#REF!</definedName>
    <definedName name="A030130011" localSheetId="9">#REF!</definedName>
    <definedName name="A030130011" localSheetId="16">#REF!</definedName>
    <definedName name="A030130011" localSheetId="15">#REF!</definedName>
    <definedName name="A030130011" localSheetId="1">#REF!</definedName>
    <definedName name="A030130011" localSheetId="7">#REF!</definedName>
    <definedName name="A030130011" localSheetId="6">#REF!</definedName>
    <definedName name="A030130011" localSheetId="5">#REF!</definedName>
    <definedName name="A030130011" localSheetId="4">#REF!</definedName>
    <definedName name="A030130011">#REF!</definedName>
    <definedName name="A030160501" localSheetId="14">#REF!</definedName>
    <definedName name="A030160501" localSheetId="17">#REF!</definedName>
    <definedName name="A030160501" localSheetId="18">#REF!</definedName>
    <definedName name="A030160501" localSheetId="3">#REF!</definedName>
    <definedName name="A030160501" localSheetId="9">#REF!</definedName>
    <definedName name="A030160501" localSheetId="16">#REF!</definedName>
    <definedName name="A030160501" localSheetId="15">#REF!</definedName>
    <definedName name="A030160501" localSheetId="1">#REF!</definedName>
    <definedName name="A030160501" localSheetId="7">#REF!</definedName>
    <definedName name="A030160501" localSheetId="6">#REF!</definedName>
    <definedName name="A030160501" localSheetId="5">#REF!</definedName>
    <definedName name="A030160501" localSheetId="4">#REF!</definedName>
    <definedName name="A030160501">#REF!</definedName>
    <definedName name="A030250100" localSheetId="14">#REF!</definedName>
    <definedName name="A030250100" localSheetId="17">#REF!</definedName>
    <definedName name="A030250100" localSheetId="18">#REF!</definedName>
    <definedName name="A030250100" localSheetId="3">#REF!</definedName>
    <definedName name="A030250100" localSheetId="9">#REF!</definedName>
    <definedName name="A030250100" localSheetId="16">#REF!</definedName>
    <definedName name="A030250100" localSheetId="15">#REF!</definedName>
    <definedName name="A030250100" localSheetId="1">#REF!</definedName>
    <definedName name="A030250100" localSheetId="7">#REF!</definedName>
    <definedName name="A030250100" localSheetId="6">#REF!</definedName>
    <definedName name="A030250100" localSheetId="5">#REF!</definedName>
    <definedName name="A030250100" localSheetId="4">#REF!</definedName>
    <definedName name="A030250100">#REF!</definedName>
    <definedName name="A040050130" localSheetId="14">#REF!</definedName>
    <definedName name="A040050130" localSheetId="17">#REF!</definedName>
    <definedName name="A040050130" localSheetId="18">#REF!</definedName>
    <definedName name="A040050130" localSheetId="3">#REF!</definedName>
    <definedName name="A040050130" localSheetId="9">#REF!</definedName>
    <definedName name="A040050130" localSheetId="16">#REF!</definedName>
    <definedName name="A040050130" localSheetId="15">#REF!</definedName>
    <definedName name="A040050130" localSheetId="1">#REF!</definedName>
    <definedName name="A040050130" localSheetId="7">#REF!</definedName>
    <definedName name="A040050130" localSheetId="6">#REF!</definedName>
    <definedName name="A040050130" localSheetId="5">#REF!</definedName>
    <definedName name="A040050130" localSheetId="4">#REF!</definedName>
    <definedName name="A040050130">#REF!</definedName>
    <definedName name="A040110511" localSheetId="14">#REF!</definedName>
    <definedName name="A040110511" localSheetId="17">#REF!</definedName>
    <definedName name="A040110511" localSheetId="18">#REF!</definedName>
    <definedName name="A040110511" localSheetId="3">#REF!</definedName>
    <definedName name="A040110511" localSheetId="9">#REF!</definedName>
    <definedName name="A040110511" localSheetId="16">#REF!</definedName>
    <definedName name="A040110511" localSheetId="15">#REF!</definedName>
    <definedName name="A040110511" localSheetId="1">#REF!</definedName>
    <definedName name="A040110511" localSheetId="7">#REF!</definedName>
    <definedName name="A040110511" localSheetId="6">#REF!</definedName>
    <definedName name="A040110511" localSheetId="5">#REF!</definedName>
    <definedName name="A040110511" localSheetId="4">#REF!</definedName>
    <definedName name="A040110511">#REF!</definedName>
    <definedName name="A050150050" localSheetId="14">#REF!</definedName>
    <definedName name="A050150050" localSheetId="17">#REF!</definedName>
    <definedName name="A050150050" localSheetId="18">#REF!</definedName>
    <definedName name="A050150050" localSheetId="3">#REF!</definedName>
    <definedName name="A050150050" localSheetId="9">#REF!</definedName>
    <definedName name="A050150050" localSheetId="16">#REF!</definedName>
    <definedName name="A050150050" localSheetId="15">#REF!</definedName>
    <definedName name="A050150050" localSheetId="1">#REF!</definedName>
    <definedName name="A050150050" localSheetId="7">#REF!</definedName>
    <definedName name="A050150050" localSheetId="6">#REF!</definedName>
    <definedName name="A050150050" localSheetId="5">#REF!</definedName>
    <definedName name="A050150050" localSheetId="4">#REF!</definedName>
    <definedName name="A050150050">#REF!</definedName>
    <definedName name="A050200140" localSheetId="14">#REF!</definedName>
    <definedName name="A050200140" localSheetId="17">#REF!</definedName>
    <definedName name="A050200140" localSheetId="18">#REF!</definedName>
    <definedName name="A050200140" localSheetId="3">#REF!</definedName>
    <definedName name="A050200140" localSheetId="9">#REF!</definedName>
    <definedName name="A050200140" localSheetId="16">#REF!</definedName>
    <definedName name="A050200140" localSheetId="15">#REF!</definedName>
    <definedName name="A050200140" localSheetId="1">#REF!</definedName>
    <definedName name="A050200140" localSheetId="7">#REF!</definedName>
    <definedName name="A050200140" localSheetId="6">#REF!</definedName>
    <definedName name="A050200140" localSheetId="5">#REF!</definedName>
    <definedName name="A050200140" localSheetId="4">#REF!</definedName>
    <definedName name="A050200140">#REF!</definedName>
    <definedName name="A050210050" localSheetId="14">#REF!</definedName>
    <definedName name="A050210050" localSheetId="17">#REF!</definedName>
    <definedName name="A050210050" localSheetId="18">#REF!</definedName>
    <definedName name="A050210050" localSheetId="3">#REF!</definedName>
    <definedName name="A050210050" localSheetId="9">#REF!</definedName>
    <definedName name="A050210050" localSheetId="16">#REF!</definedName>
    <definedName name="A050210050" localSheetId="15">#REF!</definedName>
    <definedName name="A050210050" localSheetId="1">#REF!</definedName>
    <definedName name="A050210050" localSheetId="7">#REF!</definedName>
    <definedName name="A050210050" localSheetId="6">#REF!</definedName>
    <definedName name="A050210050" localSheetId="5">#REF!</definedName>
    <definedName name="A050210050" localSheetId="4">#REF!</definedName>
    <definedName name="A050210050">#REF!</definedName>
    <definedName name="A050210100" localSheetId="14">#REF!</definedName>
    <definedName name="A050210100" localSheetId="17">#REF!</definedName>
    <definedName name="A050210100" localSheetId="18">#REF!</definedName>
    <definedName name="A050210100" localSheetId="3">#REF!</definedName>
    <definedName name="A050210100" localSheetId="9">#REF!</definedName>
    <definedName name="A050210100" localSheetId="16">#REF!</definedName>
    <definedName name="A050210100" localSheetId="15">#REF!</definedName>
    <definedName name="A050210100" localSheetId="1">#REF!</definedName>
    <definedName name="A050210100" localSheetId="7">#REF!</definedName>
    <definedName name="A050210100" localSheetId="6">#REF!</definedName>
    <definedName name="A050210100" localSheetId="5">#REF!</definedName>
    <definedName name="A050210100" localSheetId="4">#REF!</definedName>
    <definedName name="A050210100">#REF!</definedName>
    <definedName name="A050210750" localSheetId="14">#REF!</definedName>
    <definedName name="A050210750" localSheetId="17">#REF!</definedName>
    <definedName name="A050210750" localSheetId="18">#REF!</definedName>
    <definedName name="A050210750" localSheetId="3">#REF!</definedName>
    <definedName name="A050210750" localSheetId="9">#REF!</definedName>
    <definedName name="A050210750" localSheetId="16">#REF!</definedName>
    <definedName name="A050210750" localSheetId="15">#REF!</definedName>
    <definedName name="A050210750" localSheetId="1">#REF!</definedName>
    <definedName name="A050210750" localSheetId="7">#REF!</definedName>
    <definedName name="A050210750" localSheetId="6">#REF!</definedName>
    <definedName name="A050210750" localSheetId="5">#REF!</definedName>
    <definedName name="A050210750" localSheetId="4">#REF!</definedName>
    <definedName name="A050210750">#REF!</definedName>
    <definedName name="a06.004.0320" localSheetId="14">#REF!</definedName>
    <definedName name="a06.004.0320" localSheetId="17">#REF!</definedName>
    <definedName name="a06.004.0320" localSheetId="18">#REF!</definedName>
    <definedName name="a06.004.0320" localSheetId="3">#REF!</definedName>
    <definedName name="a06.004.0320" localSheetId="9">#REF!</definedName>
    <definedName name="a06.004.0320" localSheetId="16">#REF!</definedName>
    <definedName name="a06.004.0320" localSheetId="15">#REF!</definedName>
    <definedName name="a06.004.0320" localSheetId="1">#REF!</definedName>
    <definedName name="a06.004.0320" localSheetId="7">#REF!</definedName>
    <definedName name="a06.004.0320" localSheetId="6">#REF!</definedName>
    <definedName name="a06.004.0320" localSheetId="5">#REF!</definedName>
    <definedName name="a06.004.0320" localSheetId="4">#REF!</definedName>
    <definedName name="a06.004.0320">#REF!</definedName>
    <definedName name="A060030500" localSheetId="14">#REF!</definedName>
    <definedName name="A060030500" localSheetId="17">#REF!</definedName>
    <definedName name="A060030500" localSheetId="18">#REF!</definedName>
    <definedName name="A060030500" localSheetId="3">#REF!</definedName>
    <definedName name="A060030500" localSheetId="9">#REF!</definedName>
    <definedName name="A060030500" localSheetId="16">#REF!</definedName>
    <definedName name="A060030500" localSheetId="15">#REF!</definedName>
    <definedName name="A060030500" localSheetId="1">#REF!</definedName>
    <definedName name="A060030500" localSheetId="7">#REF!</definedName>
    <definedName name="A060030500" localSheetId="6">#REF!</definedName>
    <definedName name="A060030500" localSheetId="5">#REF!</definedName>
    <definedName name="A060030500" localSheetId="4">#REF!</definedName>
    <definedName name="A060030500">#REF!</definedName>
    <definedName name="A060040300" localSheetId="14">#REF!</definedName>
    <definedName name="A060040300" localSheetId="17">#REF!</definedName>
    <definedName name="A060040300" localSheetId="18">#REF!</definedName>
    <definedName name="A060040300" localSheetId="3">#REF!</definedName>
    <definedName name="A060040300" localSheetId="9">#REF!</definedName>
    <definedName name="A060040300" localSheetId="16">#REF!</definedName>
    <definedName name="A060040300" localSheetId="15">#REF!</definedName>
    <definedName name="A060040300" localSheetId="1">#REF!</definedName>
    <definedName name="A060040300" localSheetId="7">#REF!</definedName>
    <definedName name="A060040300" localSheetId="6">#REF!</definedName>
    <definedName name="A060040300" localSheetId="5">#REF!</definedName>
    <definedName name="A060040300" localSheetId="4">#REF!</definedName>
    <definedName name="A060040300">#REF!</definedName>
    <definedName name="A060140120" localSheetId="14">#REF!</definedName>
    <definedName name="A060140120" localSheetId="17">#REF!</definedName>
    <definedName name="A060140120" localSheetId="18">#REF!</definedName>
    <definedName name="A060140120" localSheetId="3">#REF!</definedName>
    <definedName name="A060140120" localSheetId="9">#REF!</definedName>
    <definedName name="A060140120" localSheetId="16">#REF!</definedName>
    <definedName name="A060140120" localSheetId="15">#REF!</definedName>
    <definedName name="A060140120" localSheetId="1">#REF!</definedName>
    <definedName name="A060140120" localSheetId="7">#REF!</definedName>
    <definedName name="A060140120" localSheetId="6">#REF!</definedName>
    <definedName name="A060140120" localSheetId="5">#REF!</definedName>
    <definedName name="A060140120" localSheetId="4">#REF!</definedName>
    <definedName name="A060140120">#REF!</definedName>
    <definedName name="A060160120" localSheetId="14">#REF!</definedName>
    <definedName name="A060160120" localSheetId="17">#REF!</definedName>
    <definedName name="A060160120" localSheetId="18">#REF!</definedName>
    <definedName name="A060160120" localSheetId="3">#REF!</definedName>
    <definedName name="A060160120" localSheetId="9">#REF!</definedName>
    <definedName name="A060160120" localSheetId="16">#REF!</definedName>
    <definedName name="A060160120" localSheetId="15">#REF!</definedName>
    <definedName name="A060160120" localSheetId="1">#REF!</definedName>
    <definedName name="A060160120" localSheetId="7">#REF!</definedName>
    <definedName name="A060160120" localSheetId="6">#REF!</definedName>
    <definedName name="A060160120" localSheetId="5">#REF!</definedName>
    <definedName name="A060160120" localSheetId="4">#REF!</definedName>
    <definedName name="A060160120">#REF!</definedName>
    <definedName name="A060160410" localSheetId="14">#REF!</definedName>
    <definedName name="A060160410" localSheetId="17">#REF!</definedName>
    <definedName name="A060160410" localSheetId="18">#REF!</definedName>
    <definedName name="A060160410" localSheetId="3">#REF!</definedName>
    <definedName name="A060160410" localSheetId="9">#REF!</definedName>
    <definedName name="A060160410" localSheetId="16">#REF!</definedName>
    <definedName name="A060160410" localSheetId="15">#REF!</definedName>
    <definedName name="A060160410" localSheetId="1">#REF!</definedName>
    <definedName name="A060160410" localSheetId="7">#REF!</definedName>
    <definedName name="A060160410" localSheetId="6">#REF!</definedName>
    <definedName name="A060160410" localSheetId="5">#REF!</definedName>
    <definedName name="A060160410" localSheetId="4">#REF!</definedName>
    <definedName name="A060160410">#REF!</definedName>
    <definedName name="A080010030" localSheetId="14">#REF!</definedName>
    <definedName name="A080010030" localSheetId="17">#REF!</definedName>
    <definedName name="A080010030" localSheetId="18">#REF!</definedName>
    <definedName name="A080010030" localSheetId="3">#REF!</definedName>
    <definedName name="A080010030" localSheetId="9">#REF!</definedName>
    <definedName name="A080010030" localSheetId="16">#REF!</definedName>
    <definedName name="A080010030" localSheetId="15">#REF!</definedName>
    <definedName name="A080010030" localSheetId="1">#REF!</definedName>
    <definedName name="A080010030" localSheetId="7">#REF!</definedName>
    <definedName name="A080010030" localSheetId="6">#REF!</definedName>
    <definedName name="A080010030" localSheetId="5">#REF!</definedName>
    <definedName name="A080010030" localSheetId="4">#REF!</definedName>
    <definedName name="A080010030">#REF!</definedName>
    <definedName name="A080150100" localSheetId="14">#REF!</definedName>
    <definedName name="A080150100" localSheetId="17">#REF!</definedName>
    <definedName name="A080150100" localSheetId="18">#REF!</definedName>
    <definedName name="A080150100" localSheetId="3">#REF!</definedName>
    <definedName name="A080150100" localSheetId="9">#REF!</definedName>
    <definedName name="A080150100" localSheetId="16">#REF!</definedName>
    <definedName name="A080150100" localSheetId="15">#REF!</definedName>
    <definedName name="A080150100" localSheetId="1">#REF!</definedName>
    <definedName name="A080150100" localSheetId="7">#REF!</definedName>
    <definedName name="A080150100" localSheetId="6">#REF!</definedName>
    <definedName name="A080150100" localSheetId="5">#REF!</definedName>
    <definedName name="A080150100" localSheetId="4">#REF!</definedName>
    <definedName name="A080150100">#REF!</definedName>
    <definedName name="A080270120" localSheetId="14">#REF!</definedName>
    <definedName name="A080270120" localSheetId="17">#REF!</definedName>
    <definedName name="A080270120" localSheetId="18">#REF!</definedName>
    <definedName name="A080270120" localSheetId="3">#REF!</definedName>
    <definedName name="A080270120" localSheetId="9">#REF!</definedName>
    <definedName name="A080270120" localSheetId="16">#REF!</definedName>
    <definedName name="A080270120" localSheetId="15">#REF!</definedName>
    <definedName name="A080270120" localSheetId="1">#REF!</definedName>
    <definedName name="A080270120" localSheetId="7">#REF!</definedName>
    <definedName name="A080270120" localSheetId="6">#REF!</definedName>
    <definedName name="A080270120" localSheetId="5">#REF!</definedName>
    <definedName name="A080270120" localSheetId="4">#REF!</definedName>
    <definedName name="A080270120">#REF!</definedName>
    <definedName name="A150010310" localSheetId="14">#REF!</definedName>
    <definedName name="A150010310" localSheetId="17">#REF!</definedName>
    <definedName name="A150010310" localSheetId="18">#REF!</definedName>
    <definedName name="A150010310" localSheetId="3">#REF!</definedName>
    <definedName name="A150010310" localSheetId="9">#REF!</definedName>
    <definedName name="A150010310" localSheetId="16">#REF!</definedName>
    <definedName name="A150010310" localSheetId="15">#REF!</definedName>
    <definedName name="A150010310" localSheetId="1">#REF!</definedName>
    <definedName name="A150010310" localSheetId="7">#REF!</definedName>
    <definedName name="A150010310" localSheetId="6">#REF!</definedName>
    <definedName name="A150010310" localSheetId="5">#REF!</definedName>
    <definedName name="A150010310" localSheetId="4">#REF!</definedName>
    <definedName name="A150010310">#REF!</definedName>
    <definedName name="A200040031" localSheetId="14">#REF!</definedName>
    <definedName name="A200040031" localSheetId="17">#REF!</definedName>
    <definedName name="A200040031" localSheetId="18">#REF!</definedName>
    <definedName name="A200040031" localSheetId="3">#REF!</definedName>
    <definedName name="A200040031" localSheetId="9">#REF!</definedName>
    <definedName name="A200040031" localSheetId="16">#REF!</definedName>
    <definedName name="A200040031" localSheetId="15">#REF!</definedName>
    <definedName name="A200040031" localSheetId="1">#REF!</definedName>
    <definedName name="A200040031" localSheetId="7">#REF!</definedName>
    <definedName name="A200040031" localSheetId="6">#REF!</definedName>
    <definedName name="A200040031" localSheetId="5">#REF!</definedName>
    <definedName name="A200040031" localSheetId="4">#REF!</definedName>
    <definedName name="A200040031">#REF!</definedName>
    <definedName name="A200090011" localSheetId="14">#REF!</definedName>
    <definedName name="A200090011" localSheetId="17">#REF!</definedName>
    <definedName name="A200090011" localSheetId="18">#REF!</definedName>
    <definedName name="A200090011" localSheetId="3">#REF!</definedName>
    <definedName name="A200090011" localSheetId="9">#REF!</definedName>
    <definedName name="A200090011" localSheetId="16">#REF!</definedName>
    <definedName name="A200090011" localSheetId="15">#REF!</definedName>
    <definedName name="A200090011" localSheetId="1">#REF!</definedName>
    <definedName name="A200090011" localSheetId="7">#REF!</definedName>
    <definedName name="A200090011" localSheetId="6">#REF!</definedName>
    <definedName name="A200090011" localSheetId="5">#REF!</definedName>
    <definedName name="A200090011" localSheetId="4">#REF!</definedName>
    <definedName name="A200090011">#REF!</definedName>
    <definedName name="A200280200" localSheetId="14">#REF!</definedName>
    <definedName name="A200280200" localSheetId="17">#REF!</definedName>
    <definedName name="A200280200" localSheetId="18">#REF!</definedName>
    <definedName name="A200280200" localSheetId="3">#REF!</definedName>
    <definedName name="A200280200" localSheetId="9">#REF!</definedName>
    <definedName name="A200280200" localSheetId="16">#REF!</definedName>
    <definedName name="A200280200" localSheetId="15">#REF!</definedName>
    <definedName name="A200280200" localSheetId="1">#REF!</definedName>
    <definedName name="A200280200" localSheetId="7">#REF!</definedName>
    <definedName name="A200280200" localSheetId="6">#REF!</definedName>
    <definedName name="A200280200" localSheetId="5">#REF!</definedName>
    <definedName name="A200280200" localSheetId="4">#REF!</definedName>
    <definedName name="A200280200">#REF!</definedName>
    <definedName name="aa" localSheetId="14">#REF!</definedName>
    <definedName name="aa" localSheetId="17">#REF!</definedName>
    <definedName name="aa" localSheetId="18">#REF!</definedName>
    <definedName name="aa" localSheetId="3">#REF!</definedName>
    <definedName name="aa" localSheetId="9">#REF!</definedName>
    <definedName name="aa" localSheetId="16">#REF!</definedName>
    <definedName name="aa" localSheetId="15">#REF!</definedName>
    <definedName name="aa" localSheetId="1">#REF!</definedName>
    <definedName name="aa" localSheetId="7">#REF!</definedName>
    <definedName name="aa" localSheetId="6">#REF!</definedName>
    <definedName name="aa" localSheetId="5">#REF!</definedName>
    <definedName name="aa" localSheetId="4">#REF!</definedName>
    <definedName name="aa">#REF!</definedName>
    <definedName name="agfraegearger" localSheetId="14">[1]Plan1!#REF!</definedName>
    <definedName name="agfraegearger" localSheetId="17">[1]Plan1!#REF!</definedName>
    <definedName name="agfraegearger" localSheetId="18">[1]Plan1!#REF!</definedName>
    <definedName name="agfraegearger" localSheetId="3">[1]Plan1!#REF!</definedName>
    <definedName name="agfraegearger" localSheetId="9">[1]Plan1!#REF!</definedName>
    <definedName name="agfraegearger" localSheetId="16">[1]Plan1!#REF!</definedName>
    <definedName name="agfraegearger" localSheetId="15">[1]Plan1!#REF!</definedName>
    <definedName name="agfraegearger" localSheetId="1">[1]Plan1!#REF!</definedName>
    <definedName name="agfraegearger" localSheetId="7">[1]Plan1!#REF!</definedName>
    <definedName name="agfraegearger" localSheetId="6">[1]Plan1!#REF!</definedName>
    <definedName name="agfraegearger" localSheetId="5">[1]Plan1!#REF!</definedName>
    <definedName name="agfraegearger" localSheetId="4">[1]Plan1!#REF!</definedName>
    <definedName name="agfraegearger">[1]Plan1!#REF!</definedName>
    <definedName name="alturadocorte" localSheetId="14">#REF!</definedName>
    <definedName name="alturadocorte" localSheetId="17">#REF!</definedName>
    <definedName name="alturadocorte" localSheetId="18">#REF!</definedName>
    <definedName name="alturadocorte" localSheetId="3">#REF!</definedName>
    <definedName name="alturadocorte" localSheetId="9">#REF!</definedName>
    <definedName name="alturadocorte" localSheetId="16">#REF!</definedName>
    <definedName name="alturadocorte" localSheetId="15">#REF!</definedName>
    <definedName name="alturadocorte" localSheetId="1">#REF!</definedName>
    <definedName name="alturadocorte" localSheetId="7">#REF!</definedName>
    <definedName name="alturadocorte" localSheetId="6">#REF!</definedName>
    <definedName name="alturadocorte" localSheetId="5">#REF!</definedName>
    <definedName name="alturadocorte" localSheetId="4">#REF!</definedName>
    <definedName name="alturadocorte">#REF!</definedName>
    <definedName name="ANA" localSheetId="14">#REF!</definedName>
    <definedName name="ANA" localSheetId="17">#REF!</definedName>
    <definedName name="ANA" localSheetId="18">#REF!</definedName>
    <definedName name="ANA" localSheetId="3">#REF!</definedName>
    <definedName name="ANA" localSheetId="9">#REF!</definedName>
    <definedName name="ANA" localSheetId="16">#REF!</definedName>
    <definedName name="ANA" localSheetId="15">#REF!</definedName>
    <definedName name="ANA" localSheetId="1">#REF!</definedName>
    <definedName name="ANA" localSheetId="7">#REF!</definedName>
    <definedName name="ANA" localSheetId="6">#REF!</definedName>
    <definedName name="ANA" localSheetId="5">#REF!</definedName>
    <definedName name="ANA" localSheetId="4">#REF!</definedName>
    <definedName name="ANA">#REF!</definedName>
    <definedName name="ara" localSheetId="14">#REF!</definedName>
    <definedName name="ara" localSheetId="17">#REF!</definedName>
    <definedName name="ara" localSheetId="18">#REF!</definedName>
    <definedName name="ara" localSheetId="3">#REF!</definedName>
    <definedName name="ara" localSheetId="9">#REF!</definedName>
    <definedName name="ara" localSheetId="16">#REF!</definedName>
    <definedName name="ara" localSheetId="15">#REF!</definedName>
    <definedName name="ara" localSheetId="1">#REF!</definedName>
    <definedName name="ara" localSheetId="7">#REF!</definedName>
    <definedName name="ara" localSheetId="6">#REF!</definedName>
    <definedName name="ara" localSheetId="5">#REF!</definedName>
    <definedName name="ara" localSheetId="4">#REF!</definedName>
    <definedName name="ara">#REF!</definedName>
    <definedName name="_xlnm.Print_Area" localSheetId="10">'1.0 - Mão de Obra Direta (MO)'!$A$1:$G$67</definedName>
    <definedName name="_xlnm.Print_Area" localSheetId="11">'2.0 - Custos Dependentes (MO)'!$A$1:$G$143</definedName>
    <definedName name="_xlnm.Print_Area" localSheetId="12">'3.0 - Custos Dependentes (Km)'!$A$1:$G$108</definedName>
    <definedName name="_xlnm.Print_Area" localSheetId="13">'4.0 - Custos Fixos'!$A$1:$G$122</definedName>
    <definedName name="_xlnm.Print_Area" localSheetId="14">'5.0 - Custos Destinação'!$A$1:$G$46</definedName>
    <definedName name="_xlnm.Print_Area" localSheetId="17">'COMPOSIC ENTULHO'!$A$1:$M$31</definedName>
    <definedName name="_xlnm.Print_Area" localSheetId="18">cotacao!$A$1:$F$92</definedName>
    <definedName name="_xlnm.Print_Area" localSheetId="3">'cronograma fisico financeiro'!$A$1:$R$7</definedName>
    <definedName name="_xlnm.Print_Area" localSheetId="9">'Custos Totais RSS'!$A$1:$F$31</definedName>
    <definedName name="_xlnm.Print_Area" localSheetId="8">'Dados Gerais RSS'!$A$1:$F$65</definedName>
    <definedName name="_xlnm.Print_Area" localSheetId="16">'dimensionamento entulho'!$A$1:$N$35</definedName>
    <definedName name="_xlnm.Print_Area" localSheetId="15">'MO - ENTULHO'!$A$1:$I$241</definedName>
    <definedName name="_xlnm.Print_Area" localSheetId="1">'PLAN.ORÇ. '!$A$1:$H$9</definedName>
    <definedName name="_xlnm.Print_Area" localSheetId="7">'pontos coleta rss'!$A$1:$D$40</definedName>
    <definedName name="_xlnm.Print_Area" localSheetId="2">'proposta de preço'!$A$1:$H$24</definedName>
    <definedName name="_xlnm.Print_Area" localSheetId="6">'RES SERV SAUDE'!$A$1:$A$44</definedName>
    <definedName name="_xlnm.Print_Area" localSheetId="5">'ROTA ENTULHO'!$A$1:$F$278</definedName>
    <definedName name="_xlnm.Print_Area" localSheetId="4">'Serv Entulho'!$A$1:$A$44</definedName>
    <definedName name="b" localSheetId="14">'[2]Memo RERA'!#REF!</definedName>
    <definedName name="b" localSheetId="17">'[2]Memo RERA'!#REF!</definedName>
    <definedName name="b" localSheetId="18">'[2]Memo RERA'!#REF!</definedName>
    <definedName name="b" localSheetId="3">'[2]Memo RERA'!#REF!</definedName>
    <definedName name="b" localSheetId="9">'[2]Memo RERA'!#REF!</definedName>
    <definedName name="b" localSheetId="1">'[2]Memo RERA'!#REF!</definedName>
    <definedName name="b" localSheetId="7">'[2]Memo RERA'!#REF!</definedName>
    <definedName name="b" localSheetId="6">'[2]Memo RERA'!#REF!</definedName>
    <definedName name="b" localSheetId="5">'[2]Memo RERA'!#REF!</definedName>
    <definedName name="b" localSheetId="4">'[2]Memo RERA'!#REF!</definedName>
    <definedName name="b">'[2]Memo RERA'!#REF!</definedName>
    <definedName name="B___SISTEMA_DE_MACRODRENAGEM" localSheetId="14">'[3]Tab. Procv 1'!#REF!</definedName>
    <definedName name="B___SISTEMA_DE_MACRODRENAGEM" localSheetId="17">#REF!</definedName>
    <definedName name="B___SISTEMA_DE_MACRODRENAGEM" localSheetId="18">#REF!</definedName>
    <definedName name="B___SISTEMA_DE_MACRODRENAGEM" localSheetId="3">'[3]Tab. Procv 1'!#REF!</definedName>
    <definedName name="B___SISTEMA_DE_MACRODRENAGEM" localSheetId="9">#REF!</definedName>
    <definedName name="B___SISTEMA_DE_MACRODRENAGEM" localSheetId="16">'[3]Tab. Procv 1'!#REF!</definedName>
    <definedName name="B___SISTEMA_DE_MACRODRENAGEM" localSheetId="15">'[3]Tab. Procv 1'!#REF!</definedName>
    <definedName name="B___SISTEMA_DE_MACRODRENAGEM" localSheetId="1">'[3]Tab. Procv 1'!#REF!</definedName>
    <definedName name="B___SISTEMA_DE_MACRODRENAGEM" localSheetId="7">#REF!</definedName>
    <definedName name="B___SISTEMA_DE_MACRODRENAGEM" localSheetId="6">#REF!</definedName>
    <definedName name="B___SISTEMA_DE_MACRODRENAGEM" localSheetId="5">#REF!</definedName>
    <definedName name="B___SISTEMA_DE_MACRODRENAGEM" localSheetId="4">#REF!</definedName>
    <definedName name="B___SISTEMA_DE_MACRODRENAGEM">'[3]Tab. Procv 1'!#REF!</definedName>
    <definedName name="_xlnm.Database" localSheetId="14">#REF!</definedName>
    <definedName name="_xlnm.Database" localSheetId="17">#REF!</definedName>
    <definedName name="_xlnm.Database" localSheetId="18">#REF!</definedName>
    <definedName name="_xlnm.Database" localSheetId="3">#REF!</definedName>
    <definedName name="_xlnm.Database" localSheetId="9">#REF!</definedName>
    <definedName name="_xlnm.Database" localSheetId="16">#REF!</definedName>
    <definedName name="_xlnm.Database" localSheetId="15">#REF!</definedName>
    <definedName name="_xlnm.Database" localSheetId="1">#REF!</definedName>
    <definedName name="_xlnm.Database" localSheetId="7">#REF!</definedName>
    <definedName name="_xlnm.Database" localSheetId="6">#REF!</definedName>
    <definedName name="_xlnm.Database" localSheetId="5">#REF!</definedName>
    <definedName name="_xlnm.Database" localSheetId="4">#REF!</definedName>
    <definedName name="_xlnm.Database">#REF!</definedName>
    <definedName name="BASE" localSheetId="14">#REF!</definedName>
    <definedName name="BASE" localSheetId="17">#REF!</definedName>
    <definedName name="BASE" localSheetId="18">#REF!</definedName>
    <definedName name="BASE" localSheetId="3">#REF!</definedName>
    <definedName name="BASE" localSheetId="9">#REF!</definedName>
    <definedName name="BASE" localSheetId="16">#REF!</definedName>
    <definedName name="BASE" localSheetId="15">#REF!</definedName>
    <definedName name="BASE" localSheetId="1">#REF!</definedName>
    <definedName name="BASE" localSheetId="7">#REF!</definedName>
    <definedName name="BASE" localSheetId="6">#REF!</definedName>
    <definedName name="BASE" localSheetId="5">#REF!</definedName>
    <definedName name="BASE" localSheetId="4">#REF!</definedName>
    <definedName name="BASE">#REF!</definedName>
    <definedName name="BDF" localSheetId="14">#REF!</definedName>
    <definedName name="BDF" localSheetId="17">#REF!</definedName>
    <definedName name="BDF" localSheetId="18">#REF!</definedName>
    <definedName name="BDF" localSheetId="3">#REF!</definedName>
    <definedName name="BDF" localSheetId="9">#REF!</definedName>
    <definedName name="BDF" localSheetId="16">#REF!</definedName>
    <definedName name="BDF" localSheetId="15">#REF!</definedName>
    <definedName name="BDF" localSheetId="1">#REF!</definedName>
    <definedName name="BDF" localSheetId="7">#REF!</definedName>
    <definedName name="BDF" localSheetId="6">#REF!</definedName>
    <definedName name="BDF" localSheetId="5">#REF!</definedName>
    <definedName name="BDF" localSheetId="4">#REF!</definedName>
    <definedName name="BDF">#REF!</definedName>
    <definedName name="bdgbs" localSheetId="14">#REF!</definedName>
    <definedName name="bdgbs" localSheetId="17">#REF!</definedName>
    <definedName name="bdgbs" localSheetId="18">#REF!</definedName>
    <definedName name="bdgbs" localSheetId="3">#REF!</definedName>
    <definedName name="bdgbs" localSheetId="9">#REF!</definedName>
    <definedName name="bdgbs" localSheetId="16">#REF!</definedName>
    <definedName name="bdgbs" localSheetId="15">#REF!</definedName>
    <definedName name="bdgbs" localSheetId="1">#REF!</definedName>
    <definedName name="bdgbs" localSheetId="7">#REF!</definedName>
    <definedName name="bdgbs" localSheetId="6">#REF!</definedName>
    <definedName name="bdgbs" localSheetId="5">#REF!</definedName>
    <definedName name="bdgbs" localSheetId="4">#REF!</definedName>
    <definedName name="bdgbs">#REF!</definedName>
    <definedName name="bdsageg" localSheetId="14">#REF!</definedName>
    <definedName name="bdsageg" localSheetId="17">#REF!</definedName>
    <definedName name="bdsageg" localSheetId="18">#REF!</definedName>
    <definedName name="bdsageg" localSheetId="3">#REF!</definedName>
    <definedName name="bdsageg" localSheetId="9">#REF!</definedName>
    <definedName name="bdsageg" localSheetId="16">#REF!</definedName>
    <definedName name="bdsageg" localSheetId="15">#REF!</definedName>
    <definedName name="bdsageg" localSheetId="1">#REF!</definedName>
    <definedName name="bdsageg" localSheetId="7">#REF!</definedName>
    <definedName name="bdsageg" localSheetId="6">#REF!</definedName>
    <definedName name="bdsageg" localSheetId="5">#REF!</definedName>
    <definedName name="bdsageg" localSheetId="4">#REF!</definedName>
    <definedName name="bdsageg">#REF!</definedName>
    <definedName name="bfdbb" localSheetId="14">[1]Plan1!#REF!</definedName>
    <definedName name="bfdbb" localSheetId="3">[1]Plan1!#REF!</definedName>
    <definedName name="bfdbb" localSheetId="1">[1]Plan1!#REF!</definedName>
    <definedName name="bfdbb">[1]Plan1!#REF!</definedName>
    <definedName name="bhfjhfjns" localSheetId="14">[1]Plan1!#REF!</definedName>
    <definedName name="bhfjhfjns" localSheetId="17">[1]Plan1!#REF!</definedName>
    <definedName name="bhfjhfjns" localSheetId="18">[1]Plan1!#REF!</definedName>
    <definedName name="bhfjhfjns" localSheetId="3">[1]Plan1!#REF!</definedName>
    <definedName name="bhfjhfjns" localSheetId="9">[1]Plan1!#REF!</definedName>
    <definedName name="bhfjhfjns" localSheetId="16">[1]Plan1!#REF!</definedName>
    <definedName name="bhfjhfjns" localSheetId="15">[1]Plan1!#REF!</definedName>
    <definedName name="bhfjhfjns" localSheetId="1">[1]Plan1!#REF!</definedName>
    <definedName name="bhfjhfjns" localSheetId="7">[1]Plan1!#REF!</definedName>
    <definedName name="bhfjhfjns" localSheetId="6">[1]Plan1!#REF!</definedName>
    <definedName name="bhfjhfjns" localSheetId="5">[1]Plan1!#REF!</definedName>
    <definedName name="bhfjhfjns" localSheetId="4">[1]Plan1!#REF!</definedName>
    <definedName name="bhfjhfjns">[1]Plan1!#REF!</definedName>
    <definedName name="blblb" localSheetId="14">#REF!</definedName>
    <definedName name="blblb" localSheetId="17">#REF!</definedName>
    <definedName name="blblb" localSheetId="18">#REF!</definedName>
    <definedName name="blblb" localSheetId="3">#REF!</definedName>
    <definedName name="blblb" localSheetId="9">#REF!</definedName>
    <definedName name="blblb" localSheetId="16">#REF!</definedName>
    <definedName name="blblb" localSheetId="15">#REF!</definedName>
    <definedName name="blblb" localSheetId="1">#REF!</definedName>
    <definedName name="blblb" localSheetId="7">#REF!</definedName>
    <definedName name="blblb" localSheetId="6">#REF!</definedName>
    <definedName name="blblb" localSheetId="5">#REF!</definedName>
    <definedName name="blblb" localSheetId="4">#REF!</definedName>
    <definedName name="blblb">#REF!</definedName>
    <definedName name="botafora" localSheetId="14">#REF!</definedName>
    <definedName name="botafora" localSheetId="17">#REF!</definedName>
    <definedName name="botafora" localSheetId="18">#REF!</definedName>
    <definedName name="botafora" localSheetId="3">#REF!</definedName>
    <definedName name="botafora" localSheetId="9">#REF!</definedName>
    <definedName name="botafora" localSheetId="16">#REF!</definedName>
    <definedName name="botafora" localSheetId="15">#REF!</definedName>
    <definedName name="botafora" localSheetId="1">#REF!</definedName>
    <definedName name="botafora" localSheetId="7">#REF!</definedName>
    <definedName name="botafora" localSheetId="6">#REF!</definedName>
    <definedName name="botafora" localSheetId="5">#REF!</definedName>
    <definedName name="botafora" localSheetId="4">#REF!</definedName>
    <definedName name="botafora">#REF!</definedName>
    <definedName name="brita" localSheetId="14">#REF!</definedName>
    <definedName name="brita" localSheetId="17">#REF!</definedName>
    <definedName name="brita" localSheetId="18">#REF!</definedName>
    <definedName name="brita" localSheetId="3">#REF!</definedName>
    <definedName name="brita" localSheetId="9">#REF!</definedName>
    <definedName name="brita" localSheetId="16">#REF!</definedName>
    <definedName name="brita" localSheetId="15">#REF!</definedName>
    <definedName name="brita" localSheetId="1">#REF!</definedName>
    <definedName name="brita" localSheetId="7">#REF!</definedName>
    <definedName name="brita" localSheetId="6">#REF!</definedName>
    <definedName name="brita" localSheetId="5">#REF!</definedName>
    <definedName name="brita" localSheetId="4">#REF!</definedName>
    <definedName name="brita">#REF!</definedName>
    <definedName name="bstc20" localSheetId="14">#REF!</definedName>
    <definedName name="bstc20" localSheetId="17">#REF!</definedName>
    <definedName name="bstc20" localSheetId="18">#REF!</definedName>
    <definedName name="bstc20" localSheetId="3">#REF!</definedName>
    <definedName name="bstc20" localSheetId="9">#REF!</definedName>
    <definedName name="bstc20" localSheetId="16">#REF!</definedName>
    <definedName name="bstc20" localSheetId="15">#REF!</definedName>
    <definedName name="bstc20" localSheetId="1">#REF!</definedName>
    <definedName name="bstc20" localSheetId="7">#REF!</definedName>
    <definedName name="bstc20" localSheetId="6">#REF!</definedName>
    <definedName name="bstc20" localSheetId="5">#REF!</definedName>
    <definedName name="bstc20" localSheetId="4">#REF!</definedName>
    <definedName name="bstc20">#REF!</definedName>
    <definedName name="bstc40" localSheetId="14">#REF!</definedName>
    <definedName name="bstc40" localSheetId="17">#REF!</definedName>
    <definedName name="bstc40" localSheetId="18">#REF!</definedName>
    <definedName name="bstc40" localSheetId="3">#REF!</definedName>
    <definedName name="bstc40" localSheetId="9">#REF!</definedName>
    <definedName name="bstc40" localSheetId="16">#REF!</definedName>
    <definedName name="bstc40" localSheetId="15">#REF!</definedName>
    <definedName name="bstc40" localSheetId="1">#REF!</definedName>
    <definedName name="bstc40" localSheetId="7">#REF!</definedName>
    <definedName name="bstc40" localSheetId="6">#REF!</definedName>
    <definedName name="bstc40" localSheetId="5">#REF!</definedName>
    <definedName name="bstc40" localSheetId="4">#REF!</definedName>
    <definedName name="bstc40">#REF!</definedName>
    <definedName name="bstc60" localSheetId="14">#REF!</definedName>
    <definedName name="bstc60" localSheetId="17">#REF!</definedName>
    <definedName name="bstc60" localSheetId="18">#REF!</definedName>
    <definedName name="bstc60" localSheetId="3">#REF!</definedName>
    <definedName name="bstc60" localSheetId="9">#REF!</definedName>
    <definedName name="bstc60" localSheetId="16">#REF!</definedName>
    <definedName name="bstc60" localSheetId="15">#REF!</definedName>
    <definedName name="bstc60" localSheetId="1">#REF!</definedName>
    <definedName name="bstc60" localSheetId="7">#REF!</definedName>
    <definedName name="bstc60" localSheetId="6">#REF!</definedName>
    <definedName name="bstc60" localSheetId="5">#REF!</definedName>
    <definedName name="bstc60" localSheetId="4">#REF!</definedName>
    <definedName name="bstc60">#REF!</definedName>
    <definedName name="bstc80" localSheetId="14">#REF!</definedName>
    <definedName name="bstc80" localSheetId="17">#REF!</definedName>
    <definedName name="bstc80" localSheetId="18">#REF!</definedName>
    <definedName name="bstc80" localSheetId="3">#REF!</definedName>
    <definedName name="bstc80" localSheetId="9">#REF!</definedName>
    <definedName name="bstc80" localSheetId="16">#REF!</definedName>
    <definedName name="bstc80" localSheetId="15">#REF!</definedName>
    <definedName name="bstc80" localSheetId="1">#REF!</definedName>
    <definedName name="bstc80" localSheetId="7">#REF!</definedName>
    <definedName name="bstc80" localSheetId="6">#REF!</definedName>
    <definedName name="bstc80" localSheetId="5">#REF!</definedName>
    <definedName name="bstc80" localSheetId="4">#REF!</definedName>
    <definedName name="bstc80">#REF!</definedName>
    <definedName name="BuiltIn_Print_Titles" localSheetId="14">#REF!</definedName>
    <definedName name="BuiltIn_Print_Titles" localSheetId="17">#REF!</definedName>
    <definedName name="BuiltIn_Print_Titles" localSheetId="18">#REF!</definedName>
    <definedName name="BuiltIn_Print_Titles" localSheetId="3">#REF!</definedName>
    <definedName name="BuiltIn_Print_Titles" localSheetId="9">#REF!</definedName>
    <definedName name="BuiltIn_Print_Titles" localSheetId="16">#REF!</definedName>
    <definedName name="BuiltIn_Print_Titles" localSheetId="15">#REF!</definedName>
    <definedName name="BuiltIn_Print_Titles" localSheetId="1">#REF!</definedName>
    <definedName name="BuiltIn_Print_Titles" localSheetId="7">#REF!</definedName>
    <definedName name="BuiltIn_Print_Titles" localSheetId="6">#REF!</definedName>
    <definedName name="BuiltIn_Print_Titles" localSheetId="5">#REF!</definedName>
    <definedName name="BuiltIn_Print_Titles" localSheetId="4">#REF!</definedName>
    <definedName name="BuiltIn_Print_Titles">#REF!</definedName>
    <definedName name="C___SISTEMA_DE_ESGOTAMENTO_SANITÁRIO" localSheetId="17">#REF!</definedName>
    <definedName name="C___SISTEMA_DE_ESGOTAMENTO_SANITÁRIO" localSheetId="18">#REF!</definedName>
    <definedName name="C___SISTEMA_DE_ESGOTAMENTO_SANITÁRIO" localSheetId="9">#REF!</definedName>
    <definedName name="C___SISTEMA_DE_ESGOTAMENTO_SANITÁRIO" localSheetId="7">#REF!</definedName>
    <definedName name="C___SISTEMA_DE_ESGOTAMENTO_SANITÁRIO" localSheetId="6">#REF!</definedName>
    <definedName name="C___SISTEMA_DE_ESGOTAMENTO_SANITÁRIO" localSheetId="5">#REF!</definedName>
    <definedName name="C___SISTEMA_DE_ESGOTAMENTO_SANITÁRIO" localSheetId="4">#REF!</definedName>
    <definedName name="C___SISTEMA_DE_ESGOTAMENTO_SANITÁRIO">'[3]Tab. Procv 1'!$C$97</definedName>
    <definedName name="caixadecentro" localSheetId="14">#REF!</definedName>
    <definedName name="caixadecentro" localSheetId="17">#REF!</definedName>
    <definedName name="caixadecentro" localSheetId="18">#REF!</definedName>
    <definedName name="caixadecentro" localSheetId="3">#REF!</definedName>
    <definedName name="caixadecentro" localSheetId="9">#REF!</definedName>
    <definedName name="caixadecentro" localSheetId="16">#REF!</definedName>
    <definedName name="caixadecentro" localSheetId="15">#REF!</definedName>
    <definedName name="caixadecentro" localSheetId="1">#REF!</definedName>
    <definedName name="caixadecentro" localSheetId="7">#REF!</definedName>
    <definedName name="caixadecentro" localSheetId="6">#REF!</definedName>
    <definedName name="caixadecentro" localSheetId="5">#REF!</definedName>
    <definedName name="caixadecentro" localSheetId="4">#REF!</definedName>
    <definedName name="caixadecentro">#REF!</definedName>
    <definedName name="Caminhão_Basc_Toco" localSheetId="14">#REF!</definedName>
    <definedName name="Caminhão_Basc_Toco" localSheetId="17">#REF!</definedName>
    <definedName name="Caminhão_Basc_Toco" localSheetId="18">#REF!</definedName>
    <definedName name="Caminhão_Basc_Toco" localSheetId="3">#REF!</definedName>
    <definedName name="Caminhão_Basc_Toco" localSheetId="9">#REF!</definedName>
    <definedName name="Caminhão_Basc_Toco" localSheetId="16">#REF!</definedName>
    <definedName name="Caminhão_Basc_Toco" localSheetId="15">#REF!</definedName>
    <definedName name="Caminhão_Basc_Toco" localSheetId="1">#REF!</definedName>
    <definedName name="Caminhão_Basc_Toco" localSheetId="7">#REF!</definedName>
    <definedName name="Caminhão_Basc_Toco" localSheetId="6">#REF!</definedName>
    <definedName name="Caminhão_Basc_Toco" localSheetId="5">#REF!</definedName>
    <definedName name="Caminhão_Basc_Toco" localSheetId="4">#REF!</definedName>
    <definedName name="Caminhão_Basc_Toco">#REF!</definedName>
    <definedName name="cc" localSheetId="14">'[2]Memo RERA'!#REF!</definedName>
    <definedName name="cc" localSheetId="17">'[2]Memo RERA'!#REF!</definedName>
    <definedName name="cc" localSheetId="18">'[2]Memo RERA'!#REF!</definedName>
    <definedName name="cc" localSheetId="3">'[2]Memo RERA'!#REF!</definedName>
    <definedName name="cc" localSheetId="9">'[2]Memo RERA'!#REF!</definedName>
    <definedName name="cc" localSheetId="1">'[2]Memo RERA'!#REF!</definedName>
    <definedName name="cc" localSheetId="7">'[2]Memo RERA'!#REF!</definedName>
    <definedName name="cc" localSheetId="6">'[2]Memo RERA'!#REF!</definedName>
    <definedName name="cc" localSheetId="5">'[2]Memo RERA'!#REF!</definedName>
    <definedName name="cc" localSheetId="4">'[2]Memo RERA'!#REF!</definedName>
    <definedName name="cc">'[2]Memo RERA'!#REF!</definedName>
    <definedName name="CDSF" localSheetId="14">#REF!</definedName>
    <definedName name="CDSF" localSheetId="17">#REF!</definedName>
    <definedName name="CDSF" localSheetId="18">#REF!</definedName>
    <definedName name="CDSF" localSheetId="3">#REF!</definedName>
    <definedName name="CDSF" localSheetId="9">#REF!</definedName>
    <definedName name="CDSF" localSheetId="16">#REF!</definedName>
    <definedName name="CDSF" localSheetId="15">#REF!</definedName>
    <definedName name="CDSF" localSheetId="1">#REF!</definedName>
    <definedName name="CDSF" localSheetId="7">#REF!</definedName>
    <definedName name="CDSF" localSheetId="6">#REF!</definedName>
    <definedName name="CDSF" localSheetId="5">#REF!</definedName>
    <definedName name="CDSF" localSheetId="4">#REF!</definedName>
    <definedName name="CDSF">#REF!</definedName>
    <definedName name="cdsfsdf" localSheetId="14">#REF!</definedName>
    <definedName name="cdsfsdf" localSheetId="17">#REF!</definedName>
    <definedName name="cdsfsdf" localSheetId="18">#REF!</definedName>
    <definedName name="cdsfsdf" localSheetId="3">#REF!</definedName>
    <definedName name="cdsfsdf" localSheetId="9">#REF!</definedName>
    <definedName name="cdsfsdf" localSheetId="16">#REF!</definedName>
    <definedName name="cdsfsdf" localSheetId="15">#REF!</definedName>
    <definedName name="cdsfsdf" localSheetId="1">#REF!</definedName>
    <definedName name="cdsfsdf" localSheetId="7">#REF!</definedName>
    <definedName name="cdsfsdf" localSheetId="6">#REF!</definedName>
    <definedName name="cdsfsdf" localSheetId="5">#REF!</definedName>
    <definedName name="cdsfsdf" localSheetId="4">#REF!</definedName>
    <definedName name="cdsfsdf">#REF!</definedName>
    <definedName name="CISALHA" localSheetId="14">#REF!</definedName>
    <definedName name="CISALHA" localSheetId="17">#REF!</definedName>
    <definedName name="CISALHA" localSheetId="18">#REF!</definedName>
    <definedName name="CISALHA" localSheetId="3">#REF!</definedName>
    <definedName name="CISALHA" localSheetId="9">#REF!</definedName>
    <definedName name="CISALHA" localSheetId="16">#REF!</definedName>
    <definedName name="CISALHA" localSheetId="15">#REF!</definedName>
    <definedName name="CISALHA" localSheetId="1">#REF!</definedName>
    <definedName name="CISALHA" localSheetId="7">#REF!</definedName>
    <definedName name="CISALHA" localSheetId="6">#REF!</definedName>
    <definedName name="CISALHA" localSheetId="5">#REF!</definedName>
    <definedName name="CISALHA" localSheetId="4">#REF!</definedName>
    <definedName name="CISALHA">#REF!</definedName>
    <definedName name="cisalhamento" localSheetId="14">#REF!</definedName>
    <definedName name="cisalhamento" localSheetId="17">#REF!</definedName>
    <definedName name="cisalhamento" localSheetId="18">#REF!</definedName>
    <definedName name="cisalhamento" localSheetId="3">#REF!</definedName>
    <definedName name="cisalhamento" localSheetId="9">#REF!</definedName>
    <definedName name="cisalhamento" localSheetId="16">#REF!</definedName>
    <definedName name="cisalhamento" localSheetId="15">#REF!</definedName>
    <definedName name="cisalhamento" localSheetId="1">#REF!</definedName>
    <definedName name="cisalhamento" localSheetId="7">#REF!</definedName>
    <definedName name="cisalhamento" localSheetId="6">#REF!</definedName>
    <definedName name="cisalhamento" localSheetId="5">#REF!</definedName>
    <definedName name="cisalhamento" localSheetId="4">#REF!</definedName>
    <definedName name="cisalhamento">#REF!</definedName>
    <definedName name="comprimento" localSheetId="14">#REF!</definedName>
    <definedName name="comprimento" localSheetId="17">#REF!</definedName>
    <definedName name="comprimento" localSheetId="18">#REF!</definedName>
    <definedName name="comprimento" localSheetId="3">#REF!</definedName>
    <definedName name="comprimento" localSheetId="9">#REF!</definedName>
    <definedName name="comprimento" localSheetId="16">#REF!</definedName>
    <definedName name="comprimento" localSheetId="15">#REF!</definedName>
    <definedName name="comprimento" localSheetId="1">#REF!</definedName>
    <definedName name="comprimento" localSheetId="7">#REF!</definedName>
    <definedName name="comprimento" localSheetId="6">#REF!</definedName>
    <definedName name="comprimento" localSheetId="5">#REF!</definedName>
    <definedName name="comprimento" localSheetId="4">#REF!</definedName>
    <definedName name="comprimento">#REF!</definedName>
    <definedName name="CONSOLIDADO" localSheetId="14">#REF!</definedName>
    <definedName name="CONSOLIDADO" localSheetId="17">#REF!</definedName>
    <definedName name="CONSOLIDADO" localSheetId="18">#REF!</definedName>
    <definedName name="CONSOLIDADO" localSheetId="3">#REF!</definedName>
    <definedName name="CONSOLIDADO" localSheetId="9">#REF!</definedName>
    <definedName name="CONSOLIDADO" localSheetId="16">#REF!</definedName>
    <definedName name="CONSOLIDADO" localSheetId="15">#REF!</definedName>
    <definedName name="CONSOLIDADO" localSheetId="1">#REF!</definedName>
    <definedName name="CONSOLIDADO" localSheetId="7">#REF!</definedName>
    <definedName name="CONSOLIDADO" localSheetId="6">#REF!</definedName>
    <definedName name="CONSOLIDADO" localSheetId="5">#REF!</definedName>
    <definedName name="CONSOLIDADO" localSheetId="4">#REF!</definedName>
    <definedName name="CONSOLIDADO">#REF!</definedName>
    <definedName name="const_1" localSheetId="14">#REF!</definedName>
    <definedName name="const_1" localSheetId="17">#REF!</definedName>
    <definedName name="const_1" localSheetId="18">#REF!</definedName>
    <definedName name="const_1" localSheetId="3">#REF!</definedName>
    <definedName name="const_1" localSheetId="9">#REF!</definedName>
    <definedName name="const_1" localSheetId="16">#REF!</definedName>
    <definedName name="const_1" localSheetId="15">#REF!</definedName>
    <definedName name="const_1" localSheetId="1">#REF!</definedName>
    <definedName name="const_1" localSheetId="7">#REF!</definedName>
    <definedName name="const_1" localSheetId="6">#REF!</definedName>
    <definedName name="const_1" localSheetId="5">#REF!</definedName>
    <definedName name="const_1" localSheetId="4">#REF!</definedName>
    <definedName name="const_1">#REF!</definedName>
    <definedName name="CORTE" localSheetId="14">#REF!</definedName>
    <definedName name="CORTE" localSheetId="17">#REF!</definedName>
    <definedName name="CORTE" localSheetId="18">#REF!</definedName>
    <definedName name="CORTE" localSheetId="3">#REF!</definedName>
    <definedName name="CORTE" localSheetId="9">#REF!</definedName>
    <definedName name="CORTE" localSheetId="16">#REF!</definedName>
    <definedName name="CORTE" localSheetId="15">#REF!</definedName>
    <definedName name="CORTE" localSheetId="1">#REF!</definedName>
    <definedName name="CORTE" localSheetId="7">#REF!</definedName>
    <definedName name="CORTE" localSheetId="6">#REF!</definedName>
    <definedName name="CORTE" localSheetId="5">#REF!</definedName>
    <definedName name="CORTE" localSheetId="4">#REF!</definedName>
    <definedName name="CORTE">#REF!</definedName>
    <definedName name="Cotação" localSheetId="14">#REF!</definedName>
    <definedName name="Cotação" localSheetId="17">#REF!</definedName>
    <definedName name="Cotação" localSheetId="18">#REF!</definedName>
    <definedName name="Cotação" localSheetId="3">#REF!</definedName>
    <definedName name="Cotação" localSheetId="9">#REF!</definedName>
    <definedName name="Cotação" localSheetId="16">#REF!</definedName>
    <definedName name="Cotação" localSheetId="15">#REF!</definedName>
    <definedName name="Cotação" localSheetId="1">#REF!</definedName>
    <definedName name="Cotação" localSheetId="7">#REF!</definedName>
    <definedName name="Cotação" localSheetId="6">#REF!</definedName>
    <definedName name="Cotação" localSheetId="5">#REF!</definedName>
    <definedName name="Cotação" localSheetId="4">#REF!</definedName>
    <definedName name="Cotação">#REF!</definedName>
    <definedName name="cronograma1" localSheetId="14">#REF!</definedName>
    <definedName name="cronograma1" localSheetId="17">#REF!</definedName>
    <definedName name="cronograma1" localSheetId="18">#REF!</definedName>
    <definedName name="cronograma1" localSheetId="3">#REF!</definedName>
    <definedName name="cronograma1" localSheetId="9">#REF!</definedName>
    <definedName name="cronograma1" localSheetId="16">#REF!</definedName>
    <definedName name="cronograma1" localSheetId="15">#REF!</definedName>
    <definedName name="cronograma1" localSheetId="1">#REF!</definedName>
    <definedName name="cronograma1" localSheetId="7">#REF!</definedName>
    <definedName name="cronograma1" localSheetId="6">#REF!</definedName>
    <definedName name="cronograma1" localSheetId="5">#REF!</definedName>
    <definedName name="cronograma1" localSheetId="4">#REF!</definedName>
    <definedName name="cronograma1">#REF!</definedName>
    <definedName name="csdf" localSheetId="14">#REF!</definedName>
    <definedName name="csdf" localSheetId="17">#REF!</definedName>
    <definedName name="csdf" localSheetId="18">#REF!</definedName>
    <definedName name="csdf" localSheetId="3">#REF!</definedName>
    <definedName name="csdf" localSheetId="9">#REF!</definedName>
    <definedName name="csdf" localSheetId="16">#REF!</definedName>
    <definedName name="csdf" localSheetId="15">#REF!</definedName>
    <definedName name="csdf" localSheetId="1">#REF!</definedName>
    <definedName name="csdf" localSheetId="7">#REF!</definedName>
    <definedName name="csdf" localSheetId="6">#REF!</definedName>
    <definedName name="csdf" localSheetId="5">#REF!</definedName>
    <definedName name="csdf" localSheetId="4">#REF!</definedName>
    <definedName name="csdf">#REF!</definedName>
    <definedName name="cvdfgesrg" localSheetId="14">[1]Plan1!#REF!</definedName>
    <definedName name="cvdfgesrg" localSheetId="3">[1]Plan1!#REF!</definedName>
    <definedName name="cvdfgesrg" localSheetId="1">[1]Plan1!#REF!</definedName>
    <definedName name="cvdfgesrg" localSheetId="4">[1]Plan1!#REF!</definedName>
    <definedName name="cvdfgesrg">[1]Plan1!#REF!</definedName>
    <definedName name="d" localSheetId="14">'[2]Memo RERA'!#REF!</definedName>
    <definedName name="d" localSheetId="17">'[2]Memo RERA'!#REF!</definedName>
    <definedName name="d" localSheetId="18">'[2]Memo RERA'!#REF!</definedName>
    <definedName name="d" localSheetId="3">'[2]Memo RERA'!#REF!</definedName>
    <definedName name="d" localSheetId="9">'[2]Memo RERA'!#REF!</definedName>
    <definedName name="d" localSheetId="1">'[2]Memo RERA'!#REF!</definedName>
    <definedName name="d" localSheetId="7">'[2]Memo RERA'!#REF!</definedName>
    <definedName name="d" localSheetId="6">'[2]Memo RERA'!#REF!</definedName>
    <definedName name="d" localSheetId="5">'[2]Memo RERA'!#REF!</definedName>
    <definedName name="d" localSheetId="4">'[2]Memo RERA'!#REF!</definedName>
    <definedName name="d">'[2]Memo RERA'!#REF!</definedName>
    <definedName name="D___PAVIMENTAÇÃO_E_DRENAGEM" localSheetId="17">#REF!</definedName>
    <definedName name="D___PAVIMENTAÇÃO_E_DRENAGEM" localSheetId="18">#REF!</definedName>
    <definedName name="D___PAVIMENTAÇÃO_E_DRENAGEM" localSheetId="9">#REF!</definedName>
    <definedName name="D___PAVIMENTAÇÃO_E_DRENAGEM" localSheetId="7">#REF!</definedName>
    <definedName name="D___PAVIMENTAÇÃO_E_DRENAGEM" localSheetId="6">#REF!</definedName>
    <definedName name="D___PAVIMENTAÇÃO_E_DRENAGEM" localSheetId="5">#REF!</definedName>
    <definedName name="D___PAVIMENTAÇÃO_E_DRENAGEM" localSheetId="4">#REF!</definedName>
    <definedName name="D___PAVIMENTAÇÃO_E_DRENAGEM">'[3]Tab. Procv 1'!$C$338</definedName>
    <definedName name="dado" localSheetId="14">#REF!</definedName>
    <definedName name="dado" localSheetId="17">#REF!</definedName>
    <definedName name="dado" localSheetId="18">#REF!</definedName>
    <definedName name="dado" localSheetId="3">#REF!</definedName>
    <definedName name="dado" localSheetId="9">#REF!</definedName>
    <definedName name="dado" localSheetId="16">#REF!</definedName>
    <definedName name="dado" localSheetId="15">#REF!</definedName>
    <definedName name="dado" localSheetId="1">#REF!</definedName>
    <definedName name="dado" localSheetId="7">#REF!</definedName>
    <definedName name="dado" localSheetId="6">#REF!</definedName>
    <definedName name="dado" localSheetId="5">#REF!</definedName>
    <definedName name="dado" localSheetId="4">#REF!</definedName>
    <definedName name="dado">#REF!</definedName>
    <definedName name="dados" localSheetId="14">#REF!</definedName>
    <definedName name="dados" localSheetId="17">#REF!</definedName>
    <definedName name="dados" localSheetId="18">#REF!</definedName>
    <definedName name="dados" localSheetId="3">#REF!</definedName>
    <definedName name="dados" localSheetId="9">#REF!</definedName>
    <definedName name="dados" localSheetId="16">#REF!</definedName>
    <definedName name="dados" localSheetId="15">#REF!</definedName>
    <definedName name="dados" localSheetId="1">#REF!</definedName>
    <definedName name="dados" localSheetId="7">#REF!</definedName>
    <definedName name="dados" localSheetId="6">#REF!</definedName>
    <definedName name="dados" localSheetId="5">#REF!</definedName>
    <definedName name="dados" localSheetId="4">#REF!</definedName>
    <definedName name="dados">#REF!</definedName>
    <definedName name="dadoss" localSheetId="14">#REF!</definedName>
    <definedName name="dadoss" localSheetId="17">#REF!</definedName>
    <definedName name="dadoss" localSheetId="18">#REF!</definedName>
    <definedName name="dadoss" localSheetId="3">#REF!</definedName>
    <definedName name="dadoss" localSheetId="9">#REF!</definedName>
    <definedName name="dadoss" localSheetId="16">#REF!</definedName>
    <definedName name="dadoss" localSheetId="15">#REF!</definedName>
    <definedName name="dadoss" localSheetId="1">#REF!</definedName>
    <definedName name="dadoss" localSheetId="7">#REF!</definedName>
    <definedName name="dadoss" localSheetId="6">#REF!</definedName>
    <definedName name="dadoss" localSheetId="5">#REF!</definedName>
    <definedName name="dadoss" localSheetId="4">#REF!</definedName>
    <definedName name="dadoss">#REF!</definedName>
    <definedName name="dasdf" localSheetId="14">#REF!</definedName>
    <definedName name="dasdf" localSheetId="17">#REF!</definedName>
    <definedName name="dasdf" localSheetId="18">#REF!</definedName>
    <definedName name="dasdf" localSheetId="3">#REF!</definedName>
    <definedName name="dasdf" localSheetId="9">#REF!</definedName>
    <definedName name="dasdf" localSheetId="16">#REF!</definedName>
    <definedName name="dasdf" localSheetId="15">#REF!</definedName>
    <definedName name="dasdf" localSheetId="1">#REF!</definedName>
    <definedName name="dasdf" localSheetId="7">#REF!</definedName>
    <definedName name="dasdf" localSheetId="6">#REF!</definedName>
    <definedName name="dasdf" localSheetId="5">#REF!</definedName>
    <definedName name="dasdf" localSheetId="4">#REF!</definedName>
    <definedName name="dasdf">#REF!</definedName>
    <definedName name="dewrf" localSheetId="14">#REF!</definedName>
    <definedName name="dewrf" localSheetId="17">#REF!</definedName>
    <definedName name="dewrf" localSheetId="18">#REF!</definedName>
    <definedName name="dewrf" localSheetId="3">#REF!</definedName>
    <definedName name="dewrf" localSheetId="9">#REF!</definedName>
    <definedName name="dewrf" localSheetId="16">#REF!</definedName>
    <definedName name="dewrf" localSheetId="15">#REF!</definedName>
    <definedName name="dewrf" localSheetId="1">#REF!</definedName>
    <definedName name="dewrf" localSheetId="7">#REF!</definedName>
    <definedName name="dewrf" localSheetId="6">#REF!</definedName>
    <definedName name="dewrf" localSheetId="5">#REF!</definedName>
    <definedName name="dewrf" localSheetId="4">#REF!</definedName>
    <definedName name="dewrf">#REF!</definedName>
    <definedName name="dfgas" localSheetId="14">#REF!</definedName>
    <definedName name="dfgas" localSheetId="17">#REF!</definedName>
    <definedName name="dfgas" localSheetId="18">#REF!</definedName>
    <definedName name="dfgas" localSheetId="3">#REF!</definedName>
    <definedName name="dfgas" localSheetId="9">#REF!</definedName>
    <definedName name="dfgas" localSheetId="16">#REF!</definedName>
    <definedName name="dfgas" localSheetId="15">#REF!</definedName>
    <definedName name="dfgas" localSheetId="1">#REF!</definedName>
    <definedName name="dfgas" localSheetId="7">#REF!</definedName>
    <definedName name="dfgas" localSheetId="6">#REF!</definedName>
    <definedName name="dfgas" localSheetId="5">#REF!</definedName>
    <definedName name="dfgas" localSheetId="4">#REF!</definedName>
    <definedName name="dfgas">#REF!</definedName>
    <definedName name="DHD" localSheetId="14">#REF!</definedName>
    <definedName name="DHD" localSheetId="17">#REF!</definedName>
    <definedName name="DHD" localSheetId="18">#REF!</definedName>
    <definedName name="DHD" localSheetId="3">#REF!</definedName>
    <definedName name="DHD" localSheetId="9">#REF!</definedName>
    <definedName name="DHD" localSheetId="16">#REF!</definedName>
    <definedName name="DHD" localSheetId="15">#REF!</definedName>
    <definedName name="DHD" localSheetId="1">#REF!</definedName>
    <definedName name="DHD" localSheetId="7">#REF!</definedName>
    <definedName name="DHD" localSheetId="6">#REF!</definedName>
    <definedName name="DHD" localSheetId="5">#REF!</definedName>
    <definedName name="DHD" localSheetId="4">#REF!</definedName>
    <definedName name="DHD">#REF!</definedName>
    <definedName name="Dren" localSheetId="14">#REF!</definedName>
    <definedName name="Dren" localSheetId="17">#REF!</definedName>
    <definedName name="Dren" localSheetId="18">#REF!</definedName>
    <definedName name="Dren" localSheetId="3">#REF!</definedName>
    <definedName name="Dren" localSheetId="9">#REF!</definedName>
    <definedName name="Dren" localSheetId="16">#REF!</definedName>
    <definedName name="Dren" localSheetId="15">#REF!</definedName>
    <definedName name="Dren" localSheetId="1">#REF!</definedName>
    <definedName name="Dren" localSheetId="7">#REF!</definedName>
    <definedName name="Dren" localSheetId="6">#REF!</definedName>
    <definedName name="Dren" localSheetId="5">#REF!</definedName>
    <definedName name="Dren" localSheetId="4">#REF!</definedName>
    <definedName name="Dren">#REF!</definedName>
    <definedName name="DRENAGEM" localSheetId="14">#REF!</definedName>
    <definedName name="DRENAGEM" localSheetId="17">#REF!</definedName>
    <definedName name="DRENAGEM" localSheetId="18">#REF!</definedName>
    <definedName name="DRENAGEM" localSheetId="3">#REF!</definedName>
    <definedName name="DRENAGEM" localSheetId="9">#REF!</definedName>
    <definedName name="DRENAGEM" localSheetId="16">#REF!</definedName>
    <definedName name="DRENAGEM" localSheetId="15">#REF!</definedName>
    <definedName name="DRENAGEM" localSheetId="1">#REF!</definedName>
    <definedName name="DRENAGEM" localSheetId="7">#REF!</definedName>
    <definedName name="DRENAGEM" localSheetId="6">#REF!</definedName>
    <definedName name="DRENAGEM" localSheetId="5">#REF!</definedName>
    <definedName name="DRENAGEM" localSheetId="4">#REF!</definedName>
    <definedName name="DRENAGEM">#REF!</definedName>
    <definedName name="dsfdawsg" localSheetId="14">[1]Plan1!#REF!</definedName>
    <definedName name="dsfdawsg" localSheetId="18">[1]Plan1!#REF!</definedName>
    <definedName name="dsfdawsg" localSheetId="3">[1]Plan1!#REF!</definedName>
    <definedName name="dsfdawsg" localSheetId="9">[1]Plan1!#REF!</definedName>
    <definedName name="dsfdawsg" localSheetId="1">[1]Plan1!#REF!</definedName>
    <definedName name="dsfdawsg" localSheetId="6">[1]Plan1!#REF!</definedName>
    <definedName name="dsfdawsg" localSheetId="4">[1]Plan1!#REF!</definedName>
    <definedName name="dsfdawsg">[1]Plan1!#REF!</definedName>
    <definedName name="E___URBANIZAÇÃO_E_PAISAGISMO" localSheetId="17">#REF!</definedName>
    <definedName name="E___URBANIZAÇÃO_E_PAISAGISMO" localSheetId="18">#REF!</definedName>
    <definedName name="E___URBANIZAÇÃO_E_PAISAGISMO" localSheetId="9">#REF!</definedName>
    <definedName name="E___URBANIZAÇÃO_E_PAISAGISMO" localSheetId="7">#REF!</definedName>
    <definedName name="E___URBANIZAÇÃO_E_PAISAGISMO" localSheetId="6">#REF!</definedName>
    <definedName name="E___URBANIZAÇÃO_E_PAISAGISMO" localSheetId="5">#REF!</definedName>
    <definedName name="E___URBANIZAÇÃO_E_PAISAGISMO" localSheetId="4">#REF!</definedName>
    <definedName name="E___URBANIZAÇÃO_E_PAISAGISMO">'[3]Tab. Procv 1'!$C$430</definedName>
    <definedName name="eF" localSheetId="14">[1]Plan1!#REF!</definedName>
    <definedName name="eF" localSheetId="3">[1]Plan1!#REF!</definedName>
    <definedName name="eF" localSheetId="1">[1]Plan1!#REF!</definedName>
    <definedName name="eF">[1]Plan1!#REF!</definedName>
    <definedName name="efEWEWE" localSheetId="14">#REF!</definedName>
    <definedName name="efEWEWE" localSheetId="17">#REF!</definedName>
    <definedName name="efEWEWE" localSheetId="18">#REF!</definedName>
    <definedName name="efEWEWE" localSheetId="3">#REF!</definedName>
    <definedName name="efEWEWE" localSheetId="9">#REF!</definedName>
    <definedName name="efEWEWE" localSheetId="16">#REF!</definedName>
    <definedName name="efEWEWE" localSheetId="15">#REF!</definedName>
    <definedName name="efEWEWE" localSheetId="1">#REF!</definedName>
    <definedName name="efEWEWE" localSheetId="7">#REF!</definedName>
    <definedName name="efEWEWE" localSheetId="6">#REF!</definedName>
    <definedName name="efEWEWE" localSheetId="5">#REF!</definedName>
    <definedName name="efEWEWE" localSheetId="4">#REF!</definedName>
    <definedName name="efEWEWE">#REF!</definedName>
    <definedName name="efsaefqa" localSheetId="14">'[2]Memo RERA'!#REF!</definedName>
    <definedName name="efsaefqa" localSheetId="18">'[2]Memo RERA'!#REF!</definedName>
    <definedName name="efsaefqa" localSheetId="3">'[2]Memo RERA'!#REF!</definedName>
    <definedName name="efsaefqa" localSheetId="9">'[2]Memo RERA'!#REF!</definedName>
    <definedName name="efsaefqa" localSheetId="1">'[2]Memo RERA'!#REF!</definedName>
    <definedName name="efsaefqa" localSheetId="6">'[2]Memo RERA'!#REF!</definedName>
    <definedName name="efsaefqa" localSheetId="5">'[2]Memo RERA'!#REF!</definedName>
    <definedName name="efsaefqa" localSheetId="4">'[2]Memo RERA'!#REF!</definedName>
    <definedName name="efsaefqa">'[2]Memo RERA'!#REF!</definedName>
    <definedName name="emop" localSheetId="17">[5]Emop1103!$A$4:$D$7997</definedName>
    <definedName name="emop" localSheetId="18">[5]Emop1103!$A$4:$D$7997</definedName>
    <definedName name="emop" localSheetId="9">[5]Emop1103!$A$4:$D$7997</definedName>
    <definedName name="emop" localSheetId="7">[5]Emop1103!$A$4:$D$7997</definedName>
    <definedName name="emop" localSheetId="6">[5]Emop1103!$A$4:$D$7997</definedName>
    <definedName name="emop" localSheetId="5">[5]Emop1103!$A$4:$D$7997</definedName>
    <definedName name="emop" localSheetId="4">[5]Emop1103!$A$4:$D$7997</definedName>
    <definedName name="emop">[6]Emop1103!$A$4:$D$7997</definedName>
    <definedName name="Emopc" localSheetId="14">#REF!</definedName>
    <definedName name="Emopc" localSheetId="17">#REF!</definedName>
    <definedName name="Emopc" localSheetId="18">#REF!</definedName>
    <definedName name="Emopc" localSheetId="3">#REF!</definedName>
    <definedName name="Emopc" localSheetId="9">#REF!</definedName>
    <definedName name="Emopc" localSheetId="16">#REF!</definedName>
    <definedName name="Emopc" localSheetId="15">#REF!</definedName>
    <definedName name="Emopc" localSheetId="1">#REF!</definedName>
    <definedName name="Emopc" localSheetId="7">#REF!</definedName>
    <definedName name="Emopc" localSheetId="6">#REF!</definedName>
    <definedName name="Emopc" localSheetId="5">#REF!</definedName>
    <definedName name="Emopc" localSheetId="4">#REF!</definedName>
    <definedName name="Emopc">#REF!</definedName>
    <definedName name="empolamento" localSheetId="14">#REF!</definedName>
    <definedName name="empolamento" localSheetId="17">#REF!</definedName>
    <definedName name="empolamento" localSheetId="18">#REF!</definedName>
    <definedName name="empolamento" localSheetId="3">#REF!</definedName>
    <definedName name="empolamento" localSheetId="9">#REF!</definedName>
    <definedName name="empolamento" localSheetId="16">#REF!</definedName>
    <definedName name="empolamento" localSheetId="15">#REF!</definedName>
    <definedName name="empolamento" localSheetId="1">#REF!</definedName>
    <definedName name="empolamento" localSheetId="7">#REF!</definedName>
    <definedName name="empolamento" localSheetId="6">#REF!</definedName>
    <definedName name="empolamento" localSheetId="5">#REF!</definedName>
    <definedName name="empolamento" localSheetId="4">#REF!</definedName>
    <definedName name="empolamento">#REF!</definedName>
    <definedName name="Enecarregado" localSheetId="14">#REF!</definedName>
    <definedName name="Enecarregado" localSheetId="17">#REF!</definedName>
    <definedName name="Enecarregado" localSheetId="18">#REF!</definedName>
    <definedName name="Enecarregado" localSheetId="3">#REF!</definedName>
    <definedName name="Enecarregado" localSheetId="9">#REF!</definedName>
    <definedName name="Enecarregado" localSheetId="16">#REF!</definedName>
    <definedName name="Enecarregado" localSheetId="15">#REF!</definedName>
    <definedName name="Enecarregado" localSheetId="1">#REF!</definedName>
    <definedName name="Enecarregado" localSheetId="7">#REF!</definedName>
    <definedName name="Enecarregado" localSheetId="6">#REF!</definedName>
    <definedName name="Enecarregado" localSheetId="5">#REF!</definedName>
    <definedName name="Enecarregado" localSheetId="4">#REF!</definedName>
    <definedName name="Enecarregado">#REF!</definedName>
    <definedName name="ER" localSheetId="14">#REF!</definedName>
    <definedName name="ER" localSheetId="17">#REF!</definedName>
    <definedName name="ER" localSheetId="18">#REF!</definedName>
    <definedName name="ER" localSheetId="3">#REF!</definedName>
    <definedName name="ER" localSheetId="9">#REF!</definedName>
    <definedName name="ER" localSheetId="16">#REF!</definedName>
    <definedName name="ER" localSheetId="15">#REF!</definedName>
    <definedName name="ER" localSheetId="1">#REF!</definedName>
    <definedName name="ER" localSheetId="7">#REF!</definedName>
    <definedName name="ER" localSheetId="6">#REF!</definedName>
    <definedName name="ER" localSheetId="5">#REF!</definedName>
    <definedName name="ER" localSheetId="4">#REF!</definedName>
    <definedName name="ER">#REF!</definedName>
    <definedName name="eragaergae" localSheetId="14">[1]Plan1!#REF!</definedName>
    <definedName name="eragaergae" localSheetId="3">[1]Plan1!#REF!</definedName>
    <definedName name="eragaergae" localSheetId="1">[1]Plan1!#REF!</definedName>
    <definedName name="eragaergae">[1]Plan1!#REF!</definedName>
    <definedName name="ESG" localSheetId="14">[7]memo!#REF!</definedName>
    <definedName name="ESG" localSheetId="17">[7]memo!#REF!</definedName>
    <definedName name="ESG" localSheetId="18">[7]memo!#REF!</definedName>
    <definedName name="ESG" localSheetId="3">[7]memo!#REF!</definedName>
    <definedName name="ESG" localSheetId="9">[7]memo!#REF!</definedName>
    <definedName name="ESG" localSheetId="1">[7]memo!#REF!</definedName>
    <definedName name="ESG" localSheetId="7">[7]memo!#REF!</definedName>
    <definedName name="ESG" localSheetId="6">[7]memo!#REF!</definedName>
    <definedName name="ESG" localSheetId="5">[7]memo!#REF!</definedName>
    <definedName name="ESG" localSheetId="4">[7]memo!#REF!</definedName>
    <definedName name="ESG">[7]memo!#REF!</definedName>
    <definedName name="ESGOTO" localSheetId="14">#REF!</definedName>
    <definedName name="ESGOTO" localSheetId="17">#REF!</definedName>
    <definedName name="ESGOTO" localSheetId="18">#REF!</definedName>
    <definedName name="ESGOTO" localSheetId="3">#REF!</definedName>
    <definedName name="ESGOTO" localSheetId="9">#REF!</definedName>
    <definedName name="ESGOTO" localSheetId="16">#REF!</definedName>
    <definedName name="ESGOTO" localSheetId="15">#REF!</definedName>
    <definedName name="ESGOTO" localSheetId="1">#REF!</definedName>
    <definedName name="ESGOTO" localSheetId="7">#REF!</definedName>
    <definedName name="ESGOTO" localSheetId="6">#REF!</definedName>
    <definedName name="ESGOTO" localSheetId="5">#REF!</definedName>
    <definedName name="ESGOTO" localSheetId="4">#REF!</definedName>
    <definedName name="ESGOTO">#REF!</definedName>
    <definedName name="etapa1" localSheetId="14">#REF!</definedName>
    <definedName name="etapa1" localSheetId="17">#REF!</definedName>
    <definedName name="etapa1" localSheetId="18">#REF!</definedName>
    <definedName name="etapa1" localSheetId="3">#REF!</definedName>
    <definedName name="etapa1" localSheetId="9">#REF!</definedName>
    <definedName name="etapa1" localSheetId="16">#REF!</definedName>
    <definedName name="etapa1" localSheetId="15">#REF!</definedName>
    <definedName name="etapa1" localSheetId="1">#REF!</definedName>
    <definedName name="etapa1" localSheetId="7">#REF!</definedName>
    <definedName name="etapa1" localSheetId="6">#REF!</definedName>
    <definedName name="etapa1" localSheetId="5">#REF!</definedName>
    <definedName name="etapa1" localSheetId="4">#REF!</definedName>
    <definedName name="etapa1">#REF!</definedName>
    <definedName name="etapa2" localSheetId="14">#REF!</definedName>
    <definedName name="etapa2" localSheetId="17">#REF!</definedName>
    <definedName name="etapa2" localSheetId="18">#REF!</definedName>
    <definedName name="etapa2" localSheetId="3">#REF!</definedName>
    <definedName name="etapa2" localSheetId="9">#REF!</definedName>
    <definedName name="etapa2" localSheetId="16">#REF!</definedName>
    <definedName name="etapa2" localSheetId="15">#REF!</definedName>
    <definedName name="etapa2" localSheetId="1">#REF!</definedName>
    <definedName name="etapa2" localSheetId="7">#REF!</definedName>
    <definedName name="etapa2" localSheetId="6">#REF!</definedName>
    <definedName name="etapa2" localSheetId="5">#REF!</definedName>
    <definedName name="etapa2" localSheetId="4">#REF!</definedName>
    <definedName name="etapa2">#REF!</definedName>
    <definedName name="etapa3" localSheetId="14">#REF!</definedName>
    <definedName name="etapa3" localSheetId="17">#REF!</definedName>
    <definedName name="etapa3" localSheetId="18">#REF!</definedName>
    <definedName name="etapa3" localSheetId="3">#REF!</definedName>
    <definedName name="etapa3" localSheetId="9">#REF!</definedName>
    <definedName name="etapa3" localSheetId="16">#REF!</definedName>
    <definedName name="etapa3" localSheetId="15">#REF!</definedName>
    <definedName name="etapa3" localSheetId="1">#REF!</definedName>
    <definedName name="etapa3" localSheetId="7">#REF!</definedName>
    <definedName name="etapa3" localSheetId="6">#REF!</definedName>
    <definedName name="etapa3" localSheetId="5">#REF!</definedName>
    <definedName name="etapa3" localSheetId="4">#REF!</definedName>
    <definedName name="etapa3">#REF!</definedName>
    <definedName name="etapa4" localSheetId="14">#REF!</definedName>
    <definedName name="etapa4" localSheetId="17">#REF!</definedName>
    <definedName name="etapa4" localSheetId="18">#REF!</definedName>
    <definedName name="etapa4" localSheetId="3">#REF!</definedName>
    <definedName name="etapa4" localSheetId="9">#REF!</definedName>
    <definedName name="etapa4" localSheetId="16">#REF!</definedName>
    <definedName name="etapa4" localSheetId="15">#REF!</definedName>
    <definedName name="etapa4" localSheetId="1">#REF!</definedName>
    <definedName name="etapa4" localSheetId="7">#REF!</definedName>
    <definedName name="etapa4" localSheetId="6">#REF!</definedName>
    <definedName name="etapa4" localSheetId="5">#REF!</definedName>
    <definedName name="etapa4" localSheetId="4">#REF!</definedName>
    <definedName name="etapa4">#REF!</definedName>
    <definedName name="etapa5" localSheetId="14">#REF!</definedName>
    <definedName name="etapa5" localSheetId="17">#REF!</definedName>
    <definedName name="etapa5" localSheetId="18">#REF!</definedName>
    <definedName name="etapa5" localSheetId="3">#REF!</definedName>
    <definedName name="etapa5" localSheetId="9">#REF!</definedName>
    <definedName name="etapa5" localSheetId="16">#REF!</definedName>
    <definedName name="etapa5" localSheetId="15">#REF!</definedName>
    <definedName name="etapa5" localSheetId="1">#REF!</definedName>
    <definedName name="etapa5" localSheetId="7">#REF!</definedName>
    <definedName name="etapa5" localSheetId="6">#REF!</definedName>
    <definedName name="etapa5" localSheetId="5">#REF!</definedName>
    <definedName name="etapa5" localSheetId="4">#REF!</definedName>
    <definedName name="etapa5">#REF!</definedName>
    <definedName name="etapa6" localSheetId="14">#REF!</definedName>
    <definedName name="etapa6" localSheetId="17">#REF!</definedName>
    <definedName name="etapa6" localSheetId="18">#REF!</definedName>
    <definedName name="etapa6" localSheetId="3">#REF!</definedName>
    <definedName name="etapa6" localSheetId="9">#REF!</definedName>
    <definedName name="etapa6" localSheetId="16">#REF!</definedName>
    <definedName name="etapa6" localSheetId="15">#REF!</definedName>
    <definedName name="etapa6" localSheetId="1">#REF!</definedName>
    <definedName name="etapa6" localSheetId="7">#REF!</definedName>
    <definedName name="etapa6" localSheetId="6">#REF!</definedName>
    <definedName name="etapa6" localSheetId="5">#REF!</definedName>
    <definedName name="etapa6" localSheetId="4">#REF!</definedName>
    <definedName name="etapa6">#REF!</definedName>
    <definedName name="etapa7" localSheetId="14">#REF!</definedName>
    <definedName name="etapa7" localSheetId="17">#REF!</definedName>
    <definedName name="etapa7" localSheetId="18">#REF!</definedName>
    <definedName name="etapa7" localSheetId="3">#REF!</definedName>
    <definedName name="etapa7" localSheetId="9">#REF!</definedName>
    <definedName name="etapa7" localSheetId="16">#REF!</definedName>
    <definedName name="etapa7" localSheetId="15">#REF!</definedName>
    <definedName name="etapa7" localSheetId="1">#REF!</definedName>
    <definedName name="etapa7" localSheetId="7">#REF!</definedName>
    <definedName name="etapa7" localSheetId="6">#REF!</definedName>
    <definedName name="etapa7" localSheetId="5">#REF!</definedName>
    <definedName name="etapa7" localSheetId="4">#REF!</definedName>
    <definedName name="etapa7">#REF!</definedName>
    <definedName name="EWF" localSheetId="14">#REF!</definedName>
    <definedName name="EWF" localSheetId="17">#REF!</definedName>
    <definedName name="EWF" localSheetId="18">#REF!</definedName>
    <definedName name="EWF" localSheetId="3">#REF!</definedName>
    <definedName name="EWF" localSheetId="9">#REF!</definedName>
    <definedName name="EWF" localSheetId="16">#REF!</definedName>
    <definedName name="EWF" localSheetId="15">#REF!</definedName>
    <definedName name="EWF" localSheetId="1">#REF!</definedName>
    <definedName name="EWF" localSheetId="7">#REF!</definedName>
    <definedName name="EWF" localSheetId="6">#REF!</definedName>
    <definedName name="EWF" localSheetId="5">#REF!</definedName>
    <definedName name="EWF" localSheetId="4">#REF!</definedName>
    <definedName name="EWF">#REF!</definedName>
    <definedName name="ewsrw" localSheetId="14">#REF!</definedName>
    <definedName name="ewsrw" localSheetId="17">#REF!</definedName>
    <definedName name="ewsrw" localSheetId="18">#REF!</definedName>
    <definedName name="ewsrw" localSheetId="3">#REF!</definedName>
    <definedName name="ewsrw" localSheetId="9">#REF!</definedName>
    <definedName name="ewsrw" localSheetId="16">#REF!</definedName>
    <definedName name="ewsrw" localSheetId="15">#REF!</definedName>
    <definedName name="ewsrw" localSheetId="1">#REF!</definedName>
    <definedName name="ewsrw" localSheetId="7">#REF!</definedName>
    <definedName name="ewsrw" localSheetId="6">#REF!</definedName>
    <definedName name="ewsrw" localSheetId="5">#REF!</definedName>
    <definedName name="ewsrw" localSheetId="4">#REF!</definedName>
    <definedName name="ewsrw">#REF!</definedName>
    <definedName name="F___SERVIÇOS_DE_ILUMINAÇÃO_PÚBLICA" localSheetId="17">#REF!</definedName>
    <definedName name="F___SERVIÇOS_DE_ILUMINAÇÃO_PÚBLICA" localSheetId="18">#REF!</definedName>
    <definedName name="F___SERVIÇOS_DE_ILUMINAÇÃO_PÚBLICA" localSheetId="9">#REF!</definedName>
    <definedName name="F___SERVIÇOS_DE_ILUMINAÇÃO_PÚBLICA" localSheetId="7">#REF!</definedName>
    <definedName name="F___SERVIÇOS_DE_ILUMINAÇÃO_PÚBLICA" localSheetId="6">#REF!</definedName>
    <definedName name="F___SERVIÇOS_DE_ILUMINAÇÃO_PÚBLICA" localSheetId="5">#REF!</definedName>
    <definedName name="F___SERVIÇOS_DE_ILUMINAÇÃO_PÚBLICA" localSheetId="4">#REF!</definedName>
    <definedName name="F___SERVIÇOS_DE_ILUMINAÇÃO_PÚBLICA">'[3]Tab. Procv 1'!$C$1515</definedName>
    <definedName name="FAWFWF" localSheetId="14">#REF!</definedName>
    <definedName name="FAWFWF" localSheetId="17">#REF!</definedName>
    <definedName name="FAWFWF" localSheetId="18">#REF!</definedName>
    <definedName name="FAWFWF" localSheetId="3">#REF!</definedName>
    <definedName name="FAWFWF" localSheetId="9">#REF!</definedName>
    <definedName name="FAWFWF" localSheetId="16">#REF!</definedName>
    <definedName name="FAWFWF" localSheetId="15">#REF!</definedName>
    <definedName name="FAWFWF" localSheetId="1">#REF!</definedName>
    <definedName name="FAWFWF" localSheetId="7">#REF!</definedName>
    <definedName name="FAWFWF" localSheetId="6">#REF!</definedName>
    <definedName name="FAWFWF" localSheetId="5">#REF!</definedName>
    <definedName name="FAWFWF" localSheetId="4">#REF!</definedName>
    <definedName name="FAWFWF">#REF!</definedName>
    <definedName name="fefef" localSheetId="14">[1]Plan1!#REF!</definedName>
    <definedName name="fefef" localSheetId="3">[1]Plan1!#REF!</definedName>
    <definedName name="fefef" localSheetId="9">[1]Plan1!#REF!</definedName>
    <definedName name="fefef" localSheetId="1">[1]Plan1!#REF!</definedName>
    <definedName name="fefef" localSheetId="6">[1]Plan1!#REF!</definedName>
    <definedName name="fefef" localSheetId="4">[1]Plan1!#REF!</definedName>
    <definedName name="fefef">[1]Plan1!#REF!</definedName>
    <definedName name="fefeqwfeqf" localSheetId="14">#REF!</definedName>
    <definedName name="fefeqwfeqf" localSheetId="3">#REF!</definedName>
    <definedName name="fefeqwfeqf" localSheetId="9">#REF!</definedName>
    <definedName name="fefeqwfeqf" localSheetId="1">#REF!</definedName>
    <definedName name="fefeqwfeqf" localSheetId="4">#REF!</definedName>
    <definedName name="fefeqwfeqf">#REF!</definedName>
    <definedName name="fer" localSheetId="14">[1]Plan1!#REF!</definedName>
    <definedName name="fer" localSheetId="3">[1]Plan1!#REF!</definedName>
    <definedName name="fer" localSheetId="1">[1]Plan1!#REF!</definedName>
    <definedName name="fer">[1]Plan1!#REF!</definedName>
    <definedName name="fewfaqf" localSheetId="14">#REF!</definedName>
    <definedName name="fewfaqf" localSheetId="17">#REF!</definedName>
    <definedName name="fewfaqf" localSheetId="18">#REF!</definedName>
    <definedName name="fewfaqf" localSheetId="3">#REF!</definedName>
    <definedName name="fewfaqf" localSheetId="9">#REF!</definedName>
    <definedName name="fewfaqf" localSheetId="16">#REF!</definedName>
    <definedName name="fewfaqf" localSheetId="15">#REF!</definedName>
    <definedName name="fewfaqf" localSheetId="1">#REF!</definedName>
    <definedName name="fewfaqf" localSheetId="7">#REF!</definedName>
    <definedName name="fewfaqf" localSheetId="6">#REF!</definedName>
    <definedName name="fewfaqf" localSheetId="5">#REF!</definedName>
    <definedName name="fewfaqf" localSheetId="4">#REF!</definedName>
    <definedName name="fewfaqf">#REF!</definedName>
    <definedName name="fewfewf" localSheetId="14">#REF!</definedName>
    <definedName name="fewfewf" localSheetId="3">#REF!</definedName>
    <definedName name="fewfewf" localSheetId="9">#REF!</definedName>
    <definedName name="fewfewf" localSheetId="1">#REF!</definedName>
    <definedName name="fewfewf" localSheetId="4">#REF!</definedName>
    <definedName name="fewfewf">#REF!</definedName>
    <definedName name="FGADG" localSheetId="14">'[2]Memo RERA'!#REF!</definedName>
    <definedName name="FGADG" localSheetId="17">'[2]Memo RERA'!#REF!</definedName>
    <definedName name="FGADG" localSheetId="18">'[2]Memo RERA'!#REF!</definedName>
    <definedName name="FGADG" localSheetId="3">'[2]Memo RERA'!#REF!</definedName>
    <definedName name="FGADG" localSheetId="9">'[2]Memo RERA'!#REF!</definedName>
    <definedName name="FGADG" localSheetId="1">'[2]Memo RERA'!#REF!</definedName>
    <definedName name="FGADG" localSheetId="7">'[2]Memo RERA'!#REF!</definedName>
    <definedName name="FGADG" localSheetId="6">'[2]Memo RERA'!#REF!</definedName>
    <definedName name="FGADG" localSheetId="5">'[2]Memo RERA'!#REF!</definedName>
    <definedName name="FGADG" localSheetId="4">'[2]Memo RERA'!#REF!</definedName>
    <definedName name="FGADG">'[2]Memo RERA'!#REF!</definedName>
    <definedName name="fgaege" localSheetId="14">#REF!</definedName>
    <definedName name="fgaege" localSheetId="3">#REF!</definedName>
    <definedName name="fgaege" localSheetId="9">#REF!</definedName>
    <definedName name="fgaege" localSheetId="1">#REF!</definedName>
    <definedName name="fgaege" localSheetId="4">#REF!</definedName>
    <definedName name="fgaege">#REF!</definedName>
    <definedName name="fgnfdhjdtyjdt" localSheetId="14">[1]Plan1!#REF!</definedName>
    <definedName name="fgnfdhjdtyjdt" localSheetId="3">[1]Plan1!#REF!</definedName>
    <definedName name="fgnfdhjdtyjdt" localSheetId="1">[1]Plan1!#REF!</definedName>
    <definedName name="fgnfdhjdtyjdt" localSheetId="4">[1]Plan1!#REF!</definedName>
    <definedName name="fgnfdhjdtyjdt">[1]Plan1!#REF!</definedName>
    <definedName name="fgnrsyjytj" localSheetId="14">[1]Plan1!#REF!</definedName>
    <definedName name="fgnrsyjytj" localSheetId="3">[1]Plan1!#REF!</definedName>
    <definedName name="fgnrsyjytj" localSheetId="1">[1]Plan1!#REF!</definedName>
    <definedName name="fgnrsyjytj">[1]Plan1!#REF!</definedName>
    <definedName name="FREGFEG" localSheetId="14">#REF!</definedName>
    <definedName name="FREGFEG" localSheetId="17">#REF!</definedName>
    <definedName name="FREGFEG" localSheetId="18">#REF!</definedName>
    <definedName name="FREGFEG" localSheetId="3">#REF!</definedName>
    <definedName name="FREGFEG" localSheetId="9">#REF!</definedName>
    <definedName name="FREGFEG" localSheetId="16">#REF!</definedName>
    <definedName name="FREGFEG" localSheetId="15">#REF!</definedName>
    <definedName name="FREGFEG" localSheetId="1">#REF!</definedName>
    <definedName name="FREGFEG" localSheetId="7">#REF!</definedName>
    <definedName name="FREGFEG" localSheetId="6">#REF!</definedName>
    <definedName name="FREGFEG" localSheetId="5">#REF!</definedName>
    <definedName name="FREGFEG" localSheetId="4">#REF!</definedName>
    <definedName name="FREGFEG">#REF!</definedName>
    <definedName name="freq" localSheetId="14">#REF!</definedName>
    <definedName name="freq" localSheetId="17">#REF!</definedName>
    <definedName name="freq" localSheetId="18">#REF!</definedName>
    <definedName name="freq" localSheetId="3">#REF!</definedName>
    <definedName name="freq" localSheetId="9">#REF!</definedName>
    <definedName name="freq" localSheetId="16">#REF!</definedName>
    <definedName name="freq" localSheetId="15">#REF!</definedName>
    <definedName name="freq" localSheetId="1">#REF!</definedName>
    <definedName name="freq" localSheetId="7">#REF!</definedName>
    <definedName name="freq" localSheetId="6">#REF!</definedName>
    <definedName name="freq" localSheetId="5">#REF!</definedName>
    <definedName name="freq" localSheetId="4">#REF!</definedName>
    <definedName name="freq">#REF!</definedName>
    <definedName name="frwe4rwfg" localSheetId="14">#REF!</definedName>
    <definedName name="frwe4rwfg" localSheetId="3">#REF!</definedName>
    <definedName name="frwe4rwfg" localSheetId="9">#REF!</definedName>
    <definedName name="frwe4rwfg" localSheetId="1">#REF!</definedName>
    <definedName name="frwe4rwfg" localSheetId="4">#REF!</definedName>
    <definedName name="frwe4rwfg">#REF!</definedName>
    <definedName name="frwfgrwgwr" localSheetId="14">#REF!</definedName>
    <definedName name="frwfgrwgwr" localSheetId="3">#REF!</definedName>
    <definedName name="frwfgrwgwr" localSheetId="9">#REF!</definedName>
    <definedName name="frwfgrwgwr" localSheetId="1">#REF!</definedName>
    <definedName name="frwfgrwgwr" localSheetId="4">#REF!</definedName>
    <definedName name="frwfgrwgwr">#REF!</definedName>
    <definedName name="FSAD" localSheetId="14">#REF!</definedName>
    <definedName name="FSAD" localSheetId="17">#REF!</definedName>
    <definedName name="FSAD" localSheetId="18">#REF!</definedName>
    <definedName name="FSAD" localSheetId="3">#REF!</definedName>
    <definedName name="FSAD" localSheetId="9">#REF!</definedName>
    <definedName name="FSAD" localSheetId="16">#REF!</definedName>
    <definedName name="FSAD" localSheetId="15">#REF!</definedName>
    <definedName name="FSAD" localSheetId="1">#REF!</definedName>
    <definedName name="FSAD" localSheetId="7">#REF!</definedName>
    <definedName name="FSAD" localSheetId="6">#REF!</definedName>
    <definedName name="FSAD" localSheetId="5">#REF!</definedName>
    <definedName name="FSAD" localSheetId="4">#REF!</definedName>
    <definedName name="FSAD">#REF!</definedName>
    <definedName name="FSAF" localSheetId="14">#REF!</definedName>
    <definedName name="FSAF" localSheetId="17">#REF!</definedName>
    <definedName name="FSAF" localSheetId="18">#REF!</definedName>
    <definedName name="FSAF" localSheetId="3">#REF!</definedName>
    <definedName name="FSAF" localSheetId="9">#REF!</definedName>
    <definedName name="FSAF" localSheetId="16">#REF!</definedName>
    <definedName name="FSAF" localSheetId="15">#REF!</definedName>
    <definedName name="FSAF" localSheetId="1">#REF!</definedName>
    <definedName name="FSAF" localSheetId="7">#REF!</definedName>
    <definedName name="FSAF" localSheetId="6">#REF!</definedName>
    <definedName name="FSAF" localSheetId="5">#REF!</definedName>
    <definedName name="FSAF" localSheetId="4">#REF!</definedName>
    <definedName name="FSAF">#REF!</definedName>
    <definedName name="FSDA" localSheetId="14">#REF!</definedName>
    <definedName name="FSDA" localSheetId="17">#REF!</definedName>
    <definedName name="FSDA" localSheetId="18">#REF!</definedName>
    <definedName name="FSDA" localSheetId="3">#REF!</definedName>
    <definedName name="FSDA" localSheetId="9">#REF!</definedName>
    <definedName name="FSDA" localSheetId="16">#REF!</definedName>
    <definedName name="FSDA" localSheetId="15">#REF!</definedName>
    <definedName name="FSDA" localSheetId="1">#REF!</definedName>
    <definedName name="FSDA" localSheetId="7">#REF!</definedName>
    <definedName name="FSDA" localSheetId="6">#REF!</definedName>
    <definedName name="FSDA" localSheetId="5">#REF!</definedName>
    <definedName name="FSDA" localSheetId="4">#REF!</definedName>
    <definedName name="FSDA">#REF!</definedName>
    <definedName name="FSFAFGA" localSheetId="14">#REF!</definedName>
    <definedName name="FSFAFGA" localSheetId="17">#REF!</definedName>
    <definedName name="FSFAFGA" localSheetId="18">#REF!</definedName>
    <definedName name="FSFAFGA" localSheetId="3">#REF!</definedName>
    <definedName name="FSFAFGA" localSheetId="9">#REF!</definedName>
    <definedName name="FSFAFGA" localSheetId="16">#REF!</definedName>
    <definedName name="FSFAFGA" localSheetId="15">#REF!</definedName>
    <definedName name="FSFAFGA" localSheetId="1">#REF!</definedName>
    <definedName name="FSFAFGA" localSheetId="7">#REF!</definedName>
    <definedName name="FSFAFGA" localSheetId="6">#REF!</definedName>
    <definedName name="FSFAFGA" localSheetId="5">#REF!</definedName>
    <definedName name="FSFAFGA" localSheetId="4">#REF!</definedName>
    <definedName name="FSFAFGA">#REF!</definedName>
    <definedName name="fugfy" localSheetId="14">#REF!</definedName>
    <definedName name="fugfy" localSheetId="17">#REF!</definedName>
    <definedName name="fugfy" localSheetId="18">#REF!</definedName>
    <definedName name="fugfy" localSheetId="3">#REF!</definedName>
    <definedName name="fugfy" localSheetId="9">#REF!</definedName>
    <definedName name="fugfy" localSheetId="16">#REF!</definedName>
    <definedName name="fugfy" localSheetId="15">#REF!</definedName>
    <definedName name="fugfy" localSheetId="1">#REF!</definedName>
    <definedName name="fugfy" localSheetId="7">#REF!</definedName>
    <definedName name="fugfy" localSheetId="6">#REF!</definedName>
    <definedName name="fugfy" localSheetId="5">#REF!</definedName>
    <definedName name="fugfy" localSheetId="4">#REF!</definedName>
    <definedName name="fugfy">#REF!</definedName>
    <definedName name="fundovala" localSheetId="14">#REF!</definedName>
    <definedName name="fundovala" localSheetId="17">#REF!</definedName>
    <definedName name="fundovala" localSheetId="18">#REF!</definedName>
    <definedName name="fundovala" localSheetId="3">#REF!</definedName>
    <definedName name="fundovala" localSheetId="9">#REF!</definedName>
    <definedName name="fundovala" localSheetId="16">#REF!</definedName>
    <definedName name="fundovala" localSheetId="15">#REF!</definedName>
    <definedName name="fundovala" localSheetId="1">#REF!</definedName>
    <definedName name="fundovala" localSheetId="7">#REF!</definedName>
    <definedName name="fundovala" localSheetId="6">#REF!</definedName>
    <definedName name="fundovala" localSheetId="5">#REF!</definedName>
    <definedName name="fundovala" localSheetId="4">#REF!</definedName>
    <definedName name="fundovala">#REF!</definedName>
    <definedName name="fwef" localSheetId="14">#REF!</definedName>
    <definedName name="fwef" localSheetId="17">#REF!</definedName>
    <definedName name="fwef" localSheetId="18">#REF!</definedName>
    <definedName name="fwef" localSheetId="3">#REF!</definedName>
    <definedName name="fwef" localSheetId="9">#REF!</definedName>
    <definedName name="fwef" localSheetId="16">#REF!</definedName>
    <definedName name="fwef" localSheetId="15">#REF!</definedName>
    <definedName name="fwef" localSheetId="1">#REF!</definedName>
    <definedName name="fwef" localSheetId="7">#REF!</definedName>
    <definedName name="fwef" localSheetId="6">#REF!</definedName>
    <definedName name="fwef" localSheetId="5">#REF!</definedName>
    <definedName name="fwef" localSheetId="4">#REF!</definedName>
    <definedName name="fwef">#REF!</definedName>
    <definedName name="fwefwgfW" localSheetId="14">[1]Plan1!#REF!</definedName>
    <definedName name="fwefwgfW" localSheetId="18">[1]Plan1!#REF!</definedName>
    <definedName name="fwefwgfW" localSheetId="3">[1]Plan1!#REF!</definedName>
    <definedName name="fwefwgfW" localSheetId="9">[1]Plan1!#REF!</definedName>
    <definedName name="fwefwgfW" localSheetId="1">[1]Plan1!#REF!</definedName>
    <definedName name="fwefwgfW" localSheetId="6">[1]Plan1!#REF!</definedName>
    <definedName name="fwefwgfW" localSheetId="4">[1]Plan1!#REF!</definedName>
    <definedName name="fwefwgfW">[1]Plan1!#REF!</definedName>
    <definedName name="FWQFQRWERF" localSheetId="14">#REF!</definedName>
    <definedName name="FWQFQRWERF" localSheetId="17">#REF!</definedName>
    <definedName name="FWQFQRWERF" localSheetId="18">#REF!</definedName>
    <definedName name="FWQFQRWERF" localSheetId="3">#REF!</definedName>
    <definedName name="FWQFQRWERF" localSheetId="9">#REF!</definedName>
    <definedName name="FWQFQRWERF" localSheetId="16">#REF!</definedName>
    <definedName name="FWQFQRWERF" localSheetId="15">#REF!</definedName>
    <definedName name="FWQFQRWERF" localSheetId="1">#REF!</definedName>
    <definedName name="FWQFQRWERF" localSheetId="7">#REF!</definedName>
    <definedName name="FWQFQRWERF" localSheetId="6">#REF!</definedName>
    <definedName name="FWQFQRWERF" localSheetId="5">#REF!</definedName>
    <definedName name="FWQFQRWERF" localSheetId="4">#REF!</definedName>
    <definedName name="FWQFQRWERF">#REF!</definedName>
    <definedName name="fwqw" localSheetId="14">#REF!</definedName>
    <definedName name="fwqw" localSheetId="17">#REF!</definedName>
    <definedName name="fwqw" localSheetId="18">#REF!</definedName>
    <definedName name="fwqw" localSheetId="3">#REF!</definedName>
    <definedName name="fwqw" localSheetId="9">#REF!</definedName>
    <definedName name="fwqw" localSheetId="16">#REF!</definedName>
    <definedName name="fwqw" localSheetId="15">#REF!</definedName>
    <definedName name="fwqw" localSheetId="1">#REF!</definedName>
    <definedName name="fwqw" localSheetId="7">#REF!</definedName>
    <definedName name="fwqw" localSheetId="6">#REF!</definedName>
    <definedName name="fwqw" localSheetId="5">#REF!</definedName>
    <definedName name="fwqw" localSheetId="4">#REF!</definedName>
    <definedName name="fwqw">#REF!</definedName>
    <definedName name="FwrwG" localSheetId="14">[1]Plan1!#REF!</definedName>
    <definedName name="FwrwG" localSheetId="3">[1]Plan1!#REF!</definedName>
    <definedName name="FwrwG" localSheetId="1">[1]Plan1!#REF!</definedName>
    <definedName name="FwrwG">[1]Plan1!#REF!</definedName>
    <definedName name="g\sgrs\gg" localSheetId="14">#REF!</definedName>
    <definedName name="g\sgrs\gg" localSheetId="3">#REF!</definedName>
    <definedName name="g\sgrs\gg" localSheetId="9">#REF!</definedName>
    <definedName name="g\sgrs\gg" localSheetId="1">#REF!</definedName>
    <definedName name="g\sgrs\gg" localSheetId="4">#REF!</definedName>
    <definedName name="g\sgrs\gg">#REF!</definedName>
    <definedName name="G___SISTEMA_DE_ABASTECIMENTO_DE_ÁGUA" localSheetId="17">#REF!</definedName>
    <definedName name="G___SISTEMA_DE_ABASTECIMENTO_DE_ÁGUA" localSheetId="18">#REF!</definedName>
    <definedName name="G___SISTEMA_DE_ABASTECIMENTO_DE_ÁGUA" localSheetId="9">#REF!</definedName>
    <definedName name="G___SISTEMA_DE_ABASTECIMENTO_DE_ÁGUA" localSheetId="7">#REF!</definedName>
    <definedName name="G___SISTEMA_DE_ABASTECIMENTO_DE_ÁGUA" localSheetId="6">#REF!</definedName>
    <definedName name="G___SISTEMA_DE_ABASTECIMENTO_DE_ÁGUA" localSheetId="5">#REF!</definedName>
    <definedName name="G___SISTEMA_DE_ABASTECIMENTO_DE_ÁGUA" localSheetId="4">#REF!</definedName>
    <definedName name="G___SISTEMA_DE_ABASTECIMENTO_DE_ÁGUA">'[3]Tab. Procv 1'!$C$1609</definedName>
    <definedName name="ga" localSheetId="14">#REF!</definedName>
    <definedName name="ga" localSheetId="17">#REF!</definedName>
    <definedName name="ga" localSheetId="18">#REF!</definedName>
    <definedName name="ga" localSheetId="3">#REF!</definedName>
    <definedName name="ga" localSheetId="9">#REF!</definedName>
    <definedName name="ga" localSheetId="16">#REF!</definedName>
    <definedName name="ga" localSheetId="15">#REF!</definedName>
    <definedName name="ga" localSheetId="1">#REF!</definedName>
    <definedName name="ga" localSheetId="7">#REF!</definedName>
    <definedName name="ga" localSheetId="6">#REF!</definedName>
    <definedName name="ga" localSheetId="5">#REF!</definedName>
    <definedName name="ga" localSheetId="4">#REF!</definedName>
    <definedName name="ga">#REF!</definedName>
    <definedName name="gdfgeg" localSheetId="14">#REF!</definedName>
    <definedName name="gdfgeg" localSheetId="17">#REF!</definedName>
    <definedName name="gdfgeg" localSheetId="18">#REF!</definedName>
    <definedName name="gdfgeg" localSheetId="3">#REF!</definedName>
    <definedName name="gdfgeg" localSheetId="9">#REF!</definedName>
    <definedName name="gdfgeg" localSheetId="16">#REF!</definedName>
    <definedName name="gdfgeg" localSheetId="15">#REF!</definedName>
    <definedName name="gdfgeg" localSheetId="1">#REF!</definedName>
    <definedName name="gdfgeg" localSheetId="7">#REF!</definedName>
    <definedName name="gdfgeg" localSheetId="6">#REF!</definedName>
    <definedName name="gdfgeg" localSheetId="5">#REF!</definedName>
    <definedName name="gdfgeg" localSheetId="4">#REF!</definedName>
    <definedName name="gdfgeg">#REF!</definedName>
    <definedName name="geagheahae" localSheetId="14">#REF!</definedName>
    <definedName name="geagheahae" localSheetId="17">#REF!</definedName>
    <definedName name="geagheahae" localSheetId="18">#REF!</definedName>
    <definedName name="geagheahae" localSheetId="3">#REF!</definedName>
    <definedName name="geagheahae" localSheetId="9">#REF!</definedName>
    <definedName name="geagheahae" localSheetId="16">#REF!</definedName>
    <definedName name="geagheahae" localSheetId="15">#REF!</definedName>
    <definedName name="geagheahae" localSheetId="1">#REF!</definedName>
    <definedName name="geagheahae" localSheetId="7">#REF!</definedName>
    <definedName name="geagheahae" localSheetId="6">#REF!</definedName>
    <definedName name="geagheahae" localSheetId="5">#REF!</definedName>
    <definedName name="geagheahae" localSheetId="4">#REF!</definedName>
    <definedName name="geagheahae">#REF!</definedName>
    <definedName name="gehtehreth" localSheetId="14">[1]Plan1!#REF!</definedName>
    <definedName name="gehtehreth" localSheetId="17">[1]Plan1!#REF!</definedName>
    <definedName name="gehtehreth" localSheetId="18">[1]Plan1!#REF!</definedName>
    <definedName name="gehtehreth" localSheetId="3">[1]Plan1!#REF!</definedName>
    <definedName name="gehtehreth" localSheetId="9">[1]Plan1!#REF!</definedName>
    <definedName name="gehtehreth" localSheetId="16">[1]Plan1!#REF!</definedName>
    <definedName name="gehtehreth" localSheetId="15">[1]Plan1!#REF!</definedName>
    <definedName name="gehtehreth" localSheetId="1">[1]Plan1!#REF!</definedName>
    <definedName name="gehtehreth" localSheetId="7">[1]Plan1!#REF!</definedName>
    <definedName name="gehtehreth" localSheetId="6">[1]Plan1!#REF!</definedName>
    <definedName name="gehtehreth" localSheetId="5">[1]Plan1!#REF!</definedName>
    <definedName name="gehtehreth" localSheetId="4">[1]Plan1!#REF!</definedName>
    <definedName name="gehtehreth">[1]Plan1!#REF!</definedName>
    <definedName name="GEQRGQER" localSheetId="14">#REF!</definedName>
    <definedName name="GEQRGQER" localSheetId="3">#REF!</definedName>
    <definedName name="GEQRGQER" localSheetId="9">#REF!</definedName>
    <definedName name="GEQRGQER" localSheetId="1">#REF!</definedName>
    <definedName name="GEQRGQER" localSheetId="4">#REF!</definedName>
    <definedName name="GEQRGQER">#REF!</definedName>
    <definedName name="gerget" localSheetId="14">#REF!</definedName>
    <definedName name="gerget" localSheetId="17">#REF!</definedName>
    <definedName name="gerget" localSheetId="18">#REF!</definedName>
    <definedName name="gerget" localSheetId="3">#REF!</definedName>
    <definedName name="gerget" localSheetId="9">#REF!</definedName>
    <definedName name="gerget" localSheetId="16">#REF!</definedName>
    <definedName name="gerget" localSheetId="15">#REF!</definedName>
    <definedName name="gerget" localSheetId="1">#REF!</definedName>
    <definedName name="gerget" localSheetId="7">#REF!</definedName>
    <definedName name="gerget" localSheetId="6">#REF!</definedName>
    <definedName name="gerget" localSheetId="5">#REF!</definedName>
    <definedName name="gerget" localSheetId="4">#REF!</definedName>
    <definedName name="gerget">#REF!</definedName>
    <definedName name="gerwgg" localSheetId="14">#REF!</definedName>
    <definedName name="gerwgg" localSheetId="17">#REF!</definedName>
    <definedName name="gerwgg" localSheetId="18">#REF!</definedName>
    <definedName name="gerwgg" localSheetId="3">#REF!</definedName>
    <definedName name="gerwgg" localSheetId="9">#REF!</definedName>
    <definedName name="gerwgg" localSheetId="16">#REF!</definedName>
    <definedName name="gerwgg" localSheetId="15">#REF!</definedName>
    <definedName name="gerwgg" localSheetId="1">#REF!</definedName>
    <definedName name="gerwgg" localSheetId="7">#REF!</definedName>
    <definedName name="gerwgg" localSheetId="6">#REF!</definedName>
    <definedName name="gerwgg" localSheetId="5">#REF!</definedName>
    <definedName name="gerwgg" localSheetId="4">#REF!</definedName>
    <definedName name="gerwgg">#REF!</definedName>
    <definedName name="GETE" localSheetId="14">#REF!</definedName>
    <definedName name="GETE" localSheetId="17">#REF!</definedName>
    <definedName name="GETE" localSheetId="18">#REF!</definedName>
    <definedName name="GETE" localSheetId="3">#REF!</definedName>
    <definedName name="GETE" localSheetId="9">#REF!</definedName>
    <definedName name="GETE" localSheetId="16">#REF!</definedName>
    <definedName name="GETE" localSheetId="15">#REF!</definedName>
    <definedName name="GETE" localSheetId="1">#REF!</definedName>
    <definedName name="GETE" localSheetId="7">#REF!</definedName>
    <definedName name="GETE" localSheetId="6">#REF!</definedName>
    <definedName name="GETE" localSheetId="5">#REF!</definedName>
    <definedName name="GETE" localSheetId="4">#REF!</definedName>
    <definedName name="GETE">#REF!</definedName>
    <definedName name="getgtegt" localSheetId="14">#REF!</definedName>
    <definedName name="getgtegt" localSheetId="17">#REF!</definedName>
    <definedName name="getgtegt" localSheetId="18">#REF!</definedName>
    <definedName name="getgtegt" localSheetId="3">#REF!</definedName>
    <definedName name="getgtegt" localSheetId="9">#REF!</definedName>
    <definedName name="getgtegt" localSheetId="16">#REF!</definedName>
    <definedName name="getgtegt" localSheetId="15">#REF!</definedName>
    <definedName name="getgtegt" localSheetId="1">#REF!</definedName>
    <definedName name="getgtegt" localSheetId="7">#REF!</definedName>
    <definedName name="getgtegt" localSheetId="6">#REF!</definedName>
    <definedName name="getgtegt" localSheetId="5">#REF!</definedName>
    <definedName name="getgtegt" localSheetId="4">#REF!</definedName>
    <definedName name="getgtegt">#REF!</definedName>
    <definedName name="GFS" localSheetId="14">#REF!</definedName>
    <definedName name="GFS" localSheetId="17">#REF!</definedName>
    <definedName name="GFS" localSheetId="18">#REF!</definedName>
    <definedName name="GFS" localSheetId="3">#REF!</definedName>
    <definedName name="GFS" localSheetId="9">#REF!</definedName>
    <definedName name="GFS" localSheetId="16">#REF!</definedName>
    <definedName name="GFS" localSheetId="15">#REF!</definedName>
    <definedName name="GFS" localSheetId="1">#REF!</definedName>
    <definedName name="GFS" localSheetId="7">#REF!</definedName>
    <definedName name="GFS" localSheetId="6">#REF!</definedName>
    <definedName name="GFS" localSheetId="5">#REF!</definedName>
    <definedName name="GFS" localSheetId="4">#REF!</definedName>
    <definedName name="GFS">#REF!</definedName>
    <definedName name="GGGE" localSheetId="14">#REF!</definedName>
    <definedName name="GGGE" localSheetId="17">#REF!</definedName>
    <definedName name="GGGE" localSheetId="18">#REF!</definedName>
    <definedName name="GGGE" localSheetId="3">#REF!</definedName>
    <definedName name="GGGE" localSheetId="9">#REF!</definedName>
    <definedName name="GGGE" localSheetId="16">#REF!</definedName>
    <definedName name="GGGE" localSheetId="15">#REF!</definedName>
    <definedName name="GGGE" localSheetId="1">#REF!</definedName>
    <definedName name="GGGE" localSheetId="7">#REF!</definedName>
    <definedName name="GGGE" localSheetId="6">#REF!</definedName>
    <definedName name="GGGE" localSheetId="5">#REF!</definedName>
    <definedName name="GGGE" localSheetId="4">#REF!</definedName>
    <definedName name="GGGE">#REF!</definedName>
    <definedName name="ggtrghrthrw" localSheetId="14">#REF!</definedName>
    <definedName name="ggtrghrthrw" localSheetId="17">#REF!</definedName>
    <definedName name="ggtrghrthrw" localSheetId="18">#REF!</definedName>
    <definedName name="ggtrghrthrw" localSheetId="3">#REF!</definedName>
    <definedName name="ggtrghrthrw" localSheetId="9">#REF!</definedName>
    <definedName name="ggtrghrthrw" localSheetId="16">#REF!</definedName>
    <definedName name="ggtrghrthrw" localSheetId="15">#REF!</definedName>
    <definedName name="ggtrghrthrw" localSheetId="1">#REF!</definedName>
    <definedName name="ggtrghrthrw" localSheetId="7">#REF!</definedName>
    <definedName name="ggtrghrthrw" localSheetId="6">#REF!</definedName>
    <definedName name="ggtrghrthrw" localSheetId="5">#REF!</definedName>
    <definedName name="ggtrghrthrw" localSheetId="4">#REF!</definedName>
    <definedName name="ggtrghrthrw">#REF!</definedName>
    <definedName name="ggye4e5t" localSheetId="14">#REF!</definedName>
    <definedName name="ggye4e5t" localSheetId="17">#REF!</definedName>
    <definedName name="ggye4e5t" localSheetId="18">#REF!</definedName>
    <definedName name="ggye4e5t" localSheetId="3">#REF!</definedName>
    <definedName name="ggye4e5t" localSheetId="9">#REF!</definedName>
    <definedName name="ggye4e5t" localSheetId="16">#REF!</definedName>
    <definedName name="ggye4e5t" localSheetId="15">#REF!</definedName>
    <definedName name="ggye4e5t" localSheetId="1">#REF!</definedName>
    <definedName name="ggye4e5t" localSheetId="7">#REF!</definedName>
    <definedName name="ggye4e5t" localSheetId="6">#REF!</definedName>
    <definedName name="ggye4e5t" localSheetId="5">#REF!</definedName>
    <definedName name="ggye4e5t" localSheetId="4">#REF!</definedName>
    <definedName name="ggye4e5t">#REF!</definedName>
    <definedName name="ghrthrheh" localSheetId="14">#REF!</definedName>
    <definedName name="ghrthrheh" localSheetId="3">#REF!</definedName>
    <definedName name="ghrthrheh" localSheetId="1">#REF!</definedName>
    <definedName name="ghrthrheh">#REF!</definedName>
    <definedName name="ghrthtw" localSheetId="14">#REF!</definedName>
    <definedName name="ghrthtw" localSheetId="17">#REF!</definedName>
    <definedName name="ghrthtw" localSheetId="18">#REF!</definedName>
    <definedName name="ghrthtw" localSheetId="3">#REF!</definedName>
    <definedName name="ghrthtw" localSheetId="9">#REF!</definedName>
    <definedName name="ghrthtw" localSheetId="16">#REF!</definedName>
    <definedName name="ghrthtw" localSheetId="15">#REF!</definedName>
    <definedName name="ghrthtw" localSheetId="1">#REF!</definedName>
    <definedName name="ghrthtw" localSheetId="7">#REF!</definedName>
    <definedName name="ghrthtw" localSheetId="6">#REF!</definedName>
    <definedName name="ghrthtw" localSheetId="5">#REF!</definedName>
    <definedName name="ghrthtw" localSheetId="4">#REF!</definedName>
    <definedName name="ghrthtw">#REF!</definedName>
    <definedName name="ghtrgw" localSheetId="14">#REF!</definedName>
    <definedName name="ghtrgw" localSheetId="17">#REF!</definedName>
    <definedName name="ghtrgw" localSheetId="18">#REF!</definedName>
    <definedName name="ghtrgw" localSheetId="3">#REF!</definedName>
    <definedName name="ghtrgw" localSheetId="9">#REF!</definedName>
    <definedName name="ghtrgw" localSheetId="16">#REF!</definedName>
    <definedName name="ghtrgw" localSheetId="15">#REF!</definedName>
    <definedName name="ghtrgw" localSheetId="1">#REF!</definedName>
    <definedName name="ghtrgw" localSheetId="7">#REF!</definedName>
    <definedName name="ghtrgw" localSheetId="6">#REF!</definedName>
    <definedName name="ghtrgw" localSheetId="5">#REF!</definedName>
    <definedName name="ghtrgw" localSheetId="4">#REF!</definedName>
    <definedName name="ghtrgw">#REF!</definedName>
    <definedName name="ghytfjtf" localSheetId="14">#REF!</definedName>
    <definedName name="ghytfjtf" localSheetId="17">#REF!</definedName>
    <definedName name="ghytfjtf" localSheetId="18">#REF!</definedName>
    <definedName name="ghytfjtf" localSheetId="3">#REF!</definedName>
    <definedName name="ghytfjtf" localSheetId="9">#REF!</definedName>
    <definedName name="ghytfjtf" localSheetId="16">#REF!</definedName>
    <definedName name="ghytfjtf" localSheetId="15">#REF!</definedName>
    <definedName name="ghytfjtf" localSheetId="1">#REF!</definedName>
    <definedName name="ghytfjtf" localSheetId="7">#REF!</definedName>
    <definedName name="ghytfjtf" localSheetId="6">#REF!</definedName>
    <definedName name="ghytfjtf" localSheetId="5">#REF!</definedName>
    <definedName name="ghytfjtf" localSheetId="4">#REF!</definedName>
    <definedName name="ghytfjtf">#REF!</definedName>
    <definedName name="gregerg" localSheetId="14">[1]Plan1!#REF!</definedName>
    <definedName name="gregerg" localSheetId="3">[1]Plan1!#REF!</definedName>
    <definedName name="gregerg" localSheetId="9">[1]Plan1!#REF!</definedName>
    <definedName name="gregerg" localSheetId="1">[1]Plan1!#REF!</definedName>
    <definedName name="gregerg" localSheetId="4">[1]Plan1!#REF!</definedName>
    <definedName name="gregerg">[1]Plan1!#REF!</definedName>
    <definedName name="greq" localSheetId="14">#REF!</definedName>
    <definedName name="greq" localSheetId="17">#REF!</definedName>
    <definedName name="greq" localSheetId="18">#REF!</definedName>
    <definedName name="greq" localSheetId="3">#REF!</definedName>
    <definedName name="greq" localSheetId="9">#REF!</definedName>
    <definedName name="greq" localSheetId="16">#REF!</definedName>
    <definedName name="greq" localSheetId="15">#REF!</definedName>
    <definedName name="greq" localSheetId="1">#REF!</definedName>
    <definedName name="greq" localSheetId="7">#REF!</definedName>
    <definedName name="greq" localSheetId="6">#REF!</definedName>
    <definedName name="greq" localSheetId="5">#REF!</definedName>
    <definedName name="greq" localSheetId="4">#REF!</definedName>
    <definedName name="greq">#REF!</definedName>
    <definedName name="GRETWER" localSheetId="14">#REF!</definedName>
    <definedName name="GRETWER" localSheetId="3">#REF!</definedName>
    <definedName name="GRETWER" localSheetId="9">#REF!</definedName>
    <definedName name="GRETWER" localSheetId="1">#REF!</definedName>
    <definedName name="GRETWER" localSheetId="4">#REF!</definedName>
    <definedName name="GRETWER">#REF!</definedName>
    <definedName name="GRGA" localSheetId="14">#REF!</definedName>
    <definedName name="GRGA" localSheetId="17">#REF!</definedName>
    <definedName name="GRGA" localSheetId="18">#REF!</definedName>
    <definedName name="GRGA" localSheetId="3">#REF!</definedName>
    <definedName name="GRGA" localSheetId="9">#REF!</definedName>
    <definedName name="GRGA" localSheetId="16">#REF!</definedName>
    <definedName name="GRGA" localSheetId="15">#REF!</definedName>
    <definedName name="GRGA" localSheetId="1">#REF!</definedName>
    <definedName name="GRGA" localSheetId="7">#REF!</definedName>
    <definedName name="GRGA" localSheetId="6">#REF!</definedName>
    <definedName name="GRGA" localSheetId="5">#REF!</definedName>
    <definedName name="GRGA" localSheetId="4">#REF!</definedName>
    <definedName name="GRGA">#REF!</definedName>
    <definedName name="grrg" localSheetId="14">#REF!</definedName>
    <definedName name="grrg" localSheetId="3">#REF!</definedName>
    <definedName name="grrg" localSheetId="1">#REF!</definedName>
    <definedName name="grrg">#REF!</definedName>
    <definedName name="GRWGW" localSheetId="14">'[2]Memo RERA'!#REF!</definedName>
    <definedName name="GRWGW" localSheetId="17">'[2]Memo RERA'!#REF!</definedName>
    <definedName name="GRWGW" localSheetId="18">'[2]Memo RERA'!#REF!</definedName>
    <definedName name="GRWGW" localSheetId="3">'[2]Memo RERA'!#REF!</definedName>
    <definedName name="GRWGW" localSheetId="9">'[2]Memo RERA'!#REF!</definedName>
    <definedName name="GRWGW" localSheetId="1">'[2]Memo RERA'!#REF!</definedName>
    <definedName name="GRWGW" localSheetId="7">'[2]Memo RERA'!#REF!</definedName>
    <definedName name="GRWGW" localSheetId="6">'[2]Memo RERA'!#REF!</definedName>
    <definedName name="GRWGW" localSheetId="5">'[2]Memo RERA'!#REF!</definedName>
    <definedName name="GRWGW" localSheetId="4">'[2]Memo RERA'!#REF!</definedName>
    <definedName name="GRWGW">'[2]Memo RERA'!#REF!</definedName>
    <definedName name="grwwrt" localSheetId="14">#REF!</definedName>
    <definedName name="grwwrt" localSheetId="17">#REF!</definedName>
    <definedName name="grwwrt" localSheetId="18">#REF!</definedName>
    <definedName name="grwwrt" localSheetId="3">#REF!</definedName>
    <definedName name="grwwrt" localSheetId="9">#REF!</definedName>
    <definedName name="grwwrt" localSheetId="16">#REF!</definedName>
    <definedName name="grwwrt" localSheetId="15">#REF!</definedName>
    <definedName name="grwwrt" localSheetId="1">#REF!</definedName>
    <definedName name="grwwrt" localSheetId="7">#REF!</definedName>
    <definedName name="grwwrt" localSheetId="6">#REF!</definedName>
    <definedName name="grwwrt" localSheetId="5">#REF!</definedName>
    <definedName name="grwwrt" localSheetId="4">#REF!</definedName>
    <definedName name="grwwrt">#REF!</definedName>
    <definedName name="gsd" localSheetId="14">'[2]Memo RERA'!#REF!</definedName>
    <definedName name="gsd" localSheetId="17">'[2]Memo RERA'!#REF!</definedName>
    <definedName name="gsd" localSheetId="18">'[2]Memo RERA'!#REF!</definedName>
    <definedName name="gsd" localSheetId="3">'[2]Memo RERA'!#REF!</definedName>
    <definedName name="gsd" localSheetId="9">'[2]Memo RERA'!#REF!</definedName>
    <definedName name="gsd" localSheetId="1">'[2]Memo RERA'!#REF!</definedName>
    <definedName name="gsd" localSheetId="7">'[2]Memo RERA'!#REF!</definedName>
    <definedName name="gsd" localSheetId="6">'[2]Memo RERA'!#REF!</definedName>
    <definedName name="gsd" localSheetId="5">'[2]Memo RERA'!#REF!</definedName>
    <definedName name="gsd" localSheetId="4">'[2]Memo RERA'!#REF!</definedName>
    <definedName name="gsd">'[2]Memo RERA'!#REF!</definedName>
    <definedName name="gstgtht" localSheetId="14">#REF!</definedName>
    <definedName name="gstgtht" localSheetId="3">#REF!</definedName>
    <definedName name="gstgtht" localSheetId="1">#REF!</definedName>
    <definedName name="gstgtht">#REF!</definedName>
    <definedName name="gthh4" localSheetId="14">#REF!</definedName>
    <definedName name="gthh4" localSheetId="17">#REF!</definedName>
    <definedName name="gthh4" localSheetId="18">#REF!</definedName>
    <definedName name="gthh4" localSheetId="3">#REF!</definedName>
    <definedName name="gthh4" localSheetId="9">#REF!</definedName>
    <definedName name="gthh4" localSheetId="16">#REF!</definedName>
    <definedName name="gthh4" localSheetId="15">#REF!</definedName>
    <definedName name="gthh4" localSheetId="1">#REF!</definedName>
    <definedName name="gthh4" localSheetId="7">#REF!</definedName>
    <definedName name="gthh4" localSheetId="6">#REF!</definedName>
    <definedName name="gthh4" localSheetId="5">#REF!</definedName>
    <definedName name="gthh4" localSheetId="4">#REF!</definedName>
    <definedName name="gthh4">#REF!</definedName>
    <definedName name="GTR" localSheetId="14">#REF!</definedName>
    <definedName name="GTR" localSheetId="17">#REF!</definedName>
    <definedName name="GTR" localSheetId="18">#REF!</definedName>
    <definedName name="GTR" localSheetId="3">#REF!</definedName>
    <definedName name="GTR" localSheetId="9">#REF!</definedName>
    <definedName name="GTR" localSheetId="16">#REF!</definedName>
    <definedName name="GTR" localSheetId="15">#REF!</definedName>
    <definedName name="GTR" localSheetId="1">#REF!</definedName>
    <definedName name="GTR" localSheetId="7">#REF!</definedName>
    <definedName name="GTR" localSheetId="6">#REF!</definedName>
    <definedName name="GTR" localSheetId="5">#REF!</definedName>
    <definedName name="GTR" localSheetId="4">#REF!</definedName>
    <definedName name="GTR">#REF!</definedName>
    <definedName name="GTRGER" localSheetId="14">#REF!</definedName>
    <definedName name="GTRGER" localSheetId="17">#REF!</definedName>
    <definedName name="GTRGER" localSheetId="18">#REF!</definedName>
    <definedName name="GTRGER" localSheetId="3">#REF!</definedName>
    <definedName name="GTRGER" localSheetId="9">#REF!</definedName>
    <definedName name="GTRGER" localSheetId="16">#REF!</definedName>
    <definedName name="GTRGER" localSheetId="15">#REF!</definedName>
    <definedName name="GTRGER" localSheetId="1">#REF!</definedName>
    <definedName name="GTRGER" localSheetId="7">#REF!</definedName>
    <definedName name="GTRGER" localSheetId="6">#REF!</definedName>
    <definedName name="GTRGER" localSheetId="5">#REF!</definedName>
    <definedName name="GTRGER" localSheetId="4">#REF!</definedName>
    <definedName name="GTRGER">#REF!</definedName>
    <definedName name="gtwgtwgwhg" localSheetId="14">#REF!</definedName>
    <definedName name="gtwgtwgwhg" localSheetId="17">#REF!</definedName>
    <definedName name="gtwgtwgwhg" localSheetId="18">#REF!</definedName>
    <definedName name="gtwgtwgwhg" localSheetId="3">#REF!</definedName>
    <definedName name="gtwgtwgwhg" localSheetId="9">#REF!</definedName>
    <definedName name="gtwgtwgwhg" localSheetId="16">#REF!</definedName>
    <definedName name="gtwgtwgwhg" localSheetId="15">#REF!</definedName>
    <definedName name="gtwgtwgwhg" localSheetId="1">#REF!</definedName>
    <definedName name="gtwgtwgwhg" localSheetId="7">#REF!</definedName>
    <definedName name="gtwgtwgwhg" localSheetId="6">#REF!</definedName>
    <definedName name="gtwgtwgwhg" localSheetId="5">#REF!</definedName>
    <definedName name="gtwgtwgwhg" localSheetId="4">#REF!</definedName>
    <definedName name="gtwgtwgwhg">#REF!</definedName>
    <definedName name="GTWHW" localSheetId="14">#REF!</definedName>
    <definedName name="GTWHW" localSheetId="3">#REF!</definedName>
    <definedName name="GTWHW" localSheetId="9">#REF!</definedName>
    <definedName name="GTWHW" localSheetId="1">#REF!</definedName>
    <definedName name="GTWHW" localSheetId="4">#REF!</definedName>
    <definedName name="GTWHW">#REF!</definedName>
    <definedName name="GWGWR" localSheetId="14">#REF!</definedName>
    <definedName name="GWGWR" localSheetId="17">#REF!</definedName>
    <definedName name="GWGWR" localSheetId="18">#REF!</definedName>
    <definedName name="GWGWR" localSheetId="3">#REF!</definedName>
    <definedName name="GWGWR" localSheetId="9">#REF!</definedName>
    <definedName name="GWGWR" localSheetId="16">#REF!</definedName>
    <definedName name="GWGWR" localSheetId="15">#REF!</definedName>
    <definedName name="GWGWR" localSheetId="1">#REF!</definedName>
    <definedName name="GWGWR" localSheetId="7">#REF!</definedName>
    <definedName name="GWGWR" localSheetId="6">#REF!</definedName>
    <definedName name="GWGWR" localSheetId="5">#REF!</definedName>
    <definedName name="GWGWR" localSheetId="4">#REF!</definedName>
    <definedName name="GWGWR">#REF!</definedName>
    <definedName name="gwregw" localSheetId="14">#REF!</definedName>
    <definedName name="gwregw" localSheetId="17">#REF!</definedName>
    <definedName name="gwregw" localSheetId="18">#REF!</definedName>
    <definedName name="gwregw" localSheetId="3">#REF!</definedName>
    <definedName name="gwregw" localSheetId="9">#REF!</definedName>
    <definedName name="gwregw" localSheetId="16">#REF!</definedName>
    <definedName name="gwregw" localSheetId="15">#REF!</definedName>
    <definedName name="gwregw" localSheetId="1">#REF!</definedName>
    <definedName name="gwregw" localSheetId="7">#REF!</definedName>
    <definedName name="gwregw" localSheetId="6">#REF!</definedName>
    <definedName name="gwregw" localSheetId="5">#REF!</definedName>
    <definedName name="gwregw" localSheetId="4">#REF!</definedName>
    <definedName name="gwregw">#REF!</definedName>
    <definedName name="gwrgrwgwr" localSheetId="14">[1]Plan1!#REF!</definedName>
    <definedName name="gwrgrwgwr" localSheetId="3">[1]Plan1!#REF!</definedName>
    <definedName name="gwrgrwgwr" localSheetId="9">[1]Plan1!#REF!</definedName>
    <definedName name="gwrgrwgwr" localSheetId="1">[1]Plan1!#REF!</definedName>
    <definedName name="gwrgrwgwr" localSheetId="4">[1]Plan1!#REF!</definedName>
    <definedName name="gwrgrwgwr">[1]Plan1!#REF!</definedName>
    <definedName name="gwtgwgwr" localSheetId="14">#REF!</definedName>
    <definedName name="gwtgwgwr" localSheetId="17">#REF!</definedName>
    <definedName name="gwtgwgwr" localSheetId="18">#REF!</definedName>
    <definedName name="gwtgwgwr" localSheetId="3">#REF!</definedName>
    <definedName name="gwtgwgwr" localSheetId="9">#REF!</definedName>
    <definedName name="gwtgwgwr" localSheetId="16">#REF!</definedName>
    <definedName name="gwtgwgwr" localSheetId="15">#REF!</definedName>
    <definedName name="gwtgwgwr" localSheetId="1">#REF!</definedName>
    <definedName name="gwtgwgwr" localSheetId="7">#REF!</definedName>
    <definedName name="gwtgwgwr" localSheetId="6">#REF!</definedName>
    <definedName name="gwtgwgwr" localSheetId="5">#REF!</definedName>
    <definedName name="gwtgwgwr" localSheetId="4">#REF!</definedName>
    <definedName name="gwtgwgwr">#REF!</definedName>
    <definedName name="h_esc_man" localSheetId="14">#REF!</definedName>
    <definedName name="h_esc_man" localSheetId="17">#REF!</definedName>
    <definedName name="h_esc_man" localSheetId="18">#REF!</definedName>
    <definedName name="h_esc_man" localSheetId="3">#REF!</definedName>
    <definedName name="h_esc_man" localSheetId="9">#REF!</definedName>
    <definedName name="h_esc_man" localSheetId="16">#REF!</definedName>
    <definedName name="h_esc_man" localSheetId="15">#REF!</definedName>
    <definedName name="h_esc_man" localSheetId="1">#REF!</definedName>
    <definedName name="h_esc_man" localSheetId="7">#REF!</definedName>
    <definedName name="h_esc_man" localSheetId="6">#REF!</definedName>
    <definedName name="h_esc_man" localSheetId="5">#REF!</definedName>
    <definedName name="h_esc_man" localSheetId="4">#REF!</definedName>
    <definedName name="h_esc_man">#REF!</definedName>
    <definedName name="h4q6y" localSheetId="14">#REF!</definedName>
    <definedName name="h4q6y" localSheetId="17">#REF!</definedName>
    <definedName name="h4q6y" localSheetId="18">#REF!</definedName>
    <definedName name="h4q6y" localSheetId="3">#REF!</definedName>
    <definedName name="h4q6y" localSheetId="9">#REF!</definedName>
    <definedName name="h4q6y" localSheetId="16">#REF!</definedName>
    <definedName name="h4q6y" localSheetId="15">#REF!</definedName>
    <definedName name="h4q6y" localSheetId="1">#REF!</definedName>
    <definedName name="h4q6y" localSheetId="7">#REF!</definedName>
    <definedName name="h4q6y" localSheetId="6">#REF!</definedName>
    <definedName name="h4q6y" localSheetId="5">#REF!</definedName>
    <definedName name="h4q6y" localSheetId="4">#REF!</definedName>
    <definedName name="h4q6y">#REF!</definedName>
    <definedName name="H5Y" localSheetId="14">[1]Plan1!#REF!</definedName>
    <definedName name="H5Y" localSheetId="3">[1]Plan1!#REF!</definedName>
    <definedName name="H5Y" localSheetId="1">[1]Plan1!#REF!</definedName>
    <definedName name="H5Y">[1]Plan1!#REF!</definedName>
    <definedName name="HDHREHTY" localSheetId="14">#REF!</definedName>
    <definedName name="HDHREHTY" localSheetId="17">#REF!</definedName>
    <definedName name="HDHREHTY" localSheetId="18">#REF!</definedName>
    <definedName name="HDHREHTY" localSheetId="3">#REF!</definedName>
    <definedName name="HDHREHTY" localSheetId="9">#REF!</definedName>
    <definedName name="HDHREHTY" localSheetId="16">#REF!</definedName>
    <definedName name="HDHREHTY" localSheetId="15">#REF!</definedName>
    <definedName name="HDHREHTY" localSheetId="1">#REF!</definedName>
    <definedName name="HDHREHTY" localSheetId="7">#REF!</definedName>
    <definedName name="HDHREHTY" localSheetId="6">#REF!</definedName>
    <definedName name="HDHREHTY" localSheetId="5">#REF!</definedName>
    <definedName name="HDHREHTY" localSheetId="4">#REF!</definedName>
    <definedName name="HDHREHTY">#REF!</definedName>
    <definedName name="HERS" localSheetId="14">#REF!</definedName>
    <definedName name="HERS" localSheetId="17">#REF!</definedName>
    <definedName name="HERS" localSheetId="18">#REF!</definedName>
    <definedName name="HERS" localSheetId="3">#REF!</definedName>
    <definedName name="HERS" localSheetId="9">#REF!</definedName>
    <definedName name="HERS" localSheetId="16">#REF!</definedName>
    <definedName name="HERS" localSheetId="15">#REF!</definedName>
    <definedName name="HERS" localSheetId="1">#REF!</definedName>
    <definedName name="HERS" localSheetId="7">#REF!</definedName>
    <definedName name="HERS" localSheetId="6">#REF!</definedName>
    <definedName name="HERS" localSheetId="5">#REF!</definedName>
    <definedName name="HERS" localSheetId="4">#REF!</definedName>
    <definedName name="HERS">#REF!</definedName>
    <definedName name="hh5uj" localSheetId="14">#REF!</definedName>
    <definedName name="hh5uj" localSheetId="17">#REF!</definedName>
    <definedName name="hh5uj" localSheetId="18">#REF!</definedName>
    <definedName name="hh5uj" localSheetId="3">#REF!</definedName>
    <definedName name="hh5uj" localSheetId="9">#REF!</definedName>
    <definedName name="hh5uj" localSheetId="16">#REF!</definedName>
    <definedName name="hh5uj" localSheetId="15">#REF!</definedName>
    <definedName name="hh5uj" localSheetId="1">#REF!</definedName>
    <definedName name="hh5uj" localSheetId="7">#REF!</definedName>
    <definedName name="hh5uj" localSheetId="6">#REF!</definedName>
    <definedName name="hh5uj" localSheetId="5">#REF!</definedName>
    <definedName name="hh5uj" localSheetId="4">#REF!</definedName>
    <definedName name="hh5uj">#REF!</definedName>
    <definedName name="HRYHREH" localSheetId="14">#REF!</definedName>
    <definedName name="HRYHREH" localSheetId="3">#REF!</definedName>
    <definedName name="HRYHREH" localSheetId="9">#REF!</definedName>
    <definedName name="HRYHREH" localSheetId="1">#REF!</definedName>
    <definedName name="HRYHREH" localSheetId="4">#REF!</definedName>
    <definedName name="HRYHREH">#REF!</definedName>
    <definedName name="HSH" localSheetId="14">#REF!</definedName>
    <definedName name="HSH" localSheetId="17">#REF!</definedName>
    <definedName name="HSH" localSheetId="18">#REF!</definedName>
    <definedName name="HSH" localSheetId="3">#REF!</definedName>
    <definedName name="HSH" localSheetId="9">#REF!</definedName>
    <definedName name="HSH" localSheetId="16">#REF!</definedName>
    <definedName name="HSH" localSheetId="15">#REF!</definedName>
    <definedName name="HSH" localSheetId="1">#REF!</definedName>
    <definedName name="HSH" localSheetId="7">#REF!</definedName>
    <definedName name="HSH" localSheetId="6">#REF!</definedName>
    <definedName name="HSH" localSheetId="5">#REF!</definedName>
    <definedName name="HSH" localSheetId="4">#REF!</definedName>
    <definedName name="HSH">#REF!</definedName>
    <definedName name="htht" localSheetId="14">[1]Plan1!#REF!</definedName>
    <definedName name="htht" localSheetId="3">[1]Plan1!#REF!</definedName>
    <definedName name="htht" localSheetId="1">[1]Plan1!#REF!</definedName>
    <definedName name="htht">[1]Plan1!#REF!</definedName>
    <definedName name="hw5yu5w3" localSheetId="14">#REF!</definedName>
    <definedName name="hw5yu5w3" localSheetId="17">#REF!</definedName>
    <definedName name="hw5yu5w3" localSheetId="18">#REF!</definedName>
    <definedName name="hw5yu5w3" localSheetId="3">#REF!</definedName>
    <definedName name="hw5yu5w3" localSheetId="9">#REF!</definedName>
    <definedName name="hw5yu5w3" localSheetId="16">#REF!</definedName>
    <definedName name="hw5yu5w3" localSheetId="15">#REF!</definedName>
    <definedName name="hw5yu5w3" localSheetId="1">#REF!</definedName>
    <definedName name="hw5yu5w3" localSheetId="7">#REF!</definedName>
    <definedName name="hw5yu5w3" localSheetId="6">#REF!</definedName>
    <definedName name="hw5yu5w3" localSheetId="5">#REF!</definedName>
    <definedName name="hw5yu5w3" localSheetId="4">#REF!</definedName>
    <definedName name="hw5yu5w3">#REF!</definedName>
    <definedName name="hythyth35y" localSheetId="14">#REF!</definedName>
    <definedName name="hythyth35y" localSheetId="3">#REF!</definedName>
    <definedName name="hythyth35y" localSheetId="9">#REF!</definedName>
    <definedName name="hythyth35y" localSheetId="1">#REF!</definedName>
    <definedName name="hythyth35y" localSheetId="4">#REF!</definedName>
    <definedName name="hythyth35y">#REF!</definedName>
    <definedName name="IKUI" localSheetId="14">#REF!</definedName>
    <definedName name="IKUI" localSheetId="3">#REF!</definedName>
    <definedName name="IKUI" localSheetId="9">#REF!</definedName>
    <definedName name="IKUI" localSheetId="1">#REF!</definedName>
    <definedName name="IKUI" localSheetId="4">#REF!</definedName>
    <definedName name="IKUI">#REF!</definedName>
    <definedName name="ITENS" localSheetId="14">#REF!</definedName>
    <definedName name="ITENS" localSheetId="17">#REF!</definedName>
    <definedName name="ITENS" localSheetId="18">#REF!</definedName>
    <definedName name="ITENS" localSheetId="3">#REF!</definedName>
    <definedName name="ITENS" localSheetId="9">#REF!</definedName>
    <definedName name="ITENS" localSheetId="16">#REF!</definedName>
    <definedName name="ITENS" localSheetId="15">#REF!</definedName>
    <definedName name="ITENS" localSheetId="1">#REF!</definedName>
    <definedName name="ITENS" localSheetId="7">#REF!</definedName>
    <definedName name="ITENS" localSheetId="6">#REF!</definedName>
    <definedName name="ITENS" localSheetId="5">#REF!</definedName>
    <definedName name="ITENS" localSheetId="4">#REF!</definedName>
    <definedName name="ITENS">#REF!</definedName>
    <definedName name="J´POJ" localSheetId="14">#REF!</definedName>
    <definedName name="J´POJ" localSheetId="17">#REF!</definedName>
    <definedName name="J´POJ" localSheetId="18">#REF!</definedName>
    <definedName name="J´POJ" localSheetId="3">#REF!</definedName>
    <definedName name="J´POJ" localSheetId="9">#REF!</definedName>
    <definedName name="J´POJ" localSheetId="16">#REF!</definedName>
    <definedName name="J´POJ" localSheetId="15">#REF!</definedName>
    <definedName name="J´POJ" localSheetId="1">#REF!</definedName>
    <definedName name="J´POJ" localSheetId="7">#REF!</definedName>
    <definedName name="J´POJ" localSheetId="6">#REF!</definedName>
    <definedName name="J´POJ" localSheetId="5">#REF!</definedName>
    <definedName name="J´POJ" localSheetId="4">#REF!</definedName>
    <definedName name="J´POJ">#REF!</definedName>
    <definedName name="JGJCD" localSheetId="14">#REF!</definedName>
    <definedName name="JGJCD" localSheetId="17">#REF!</definedName>
    <definedName name="JGJCD" localSheetId="18">#REF!</definedName>
    <definedName name="JGJCD" localSheetId="3">#REF!</definedName>
    <definedName name="JGJCD" localSheetId="9">#REF!</definedName>
    <definedName name="JGJCD" localSheetId="16">#REF!</definedName>
    <definedName name="JGJCD" localSheetId="15">#REF!</definedName>
    <definedName name="JGJCD" localSheetId="1">#REF!</definedName>
    <definedName name="JGJCD" localSheetId="7">#REF!</definedName>
    <definedName name="JGJCD" localSheetId="6">#REF!</definedName>
    <definedName name="JGJCD" localSheetId="5">#REF!</definedName>
    <definedName name="JGJCD" localSheetId="4">#REF!</definedName>
    <definedName name="JGJCD">#REF!</definedName>
    <definedName name="jkitukl" localSheetId="14">#REF!</definedName>
    <definedName name="jkitukl" localSheetId="17">#REF!</definedName>
    <definedName name="jkitukl" localSheetId="18">#REF!</definedName>
    <definedName name="jkitukl" localSheetId="3">#REF!</definedName>
    <definedName name="jkitukl" localSheetId="9">#REF!</definedName>
    <definedName name="jkitukl" localSheetId="16">#REF!</definedName>
    <definedName name="jkitukl" localSheetId="15">#REF!</definedName>
    <definedName name="jkitukl" localSheetId="1">#REF!</definedName>
    <definedName name="jkitukl" localSheetId="7">#REF!</definedName>
    <definedName name="jkitukl" localSheetId="6">#REF!</definedName>
    <definedName name="jkitukl" localSheetId="5">#REF!</definedName>
    <definedName name="jkitukl" localSheetId="4">#REF!</definedName>
    <definedName name="jkitukl">#REF!</definedName>
    <definedName name="JKPJ" localSheetId="14">#REF!</definedName>
    <definedName name="JKPJ" localSheetId="17">#REF!</definedName>
    <definedName name="JKPJ" localSheetId="18">#REF!</definedName>
    <definedName name="JKPJ" localSheetId="3">#REF!</definedName>
    <definedName name="JKPJ" localSheetId="9">#REF!</definedName>
    <definedName name="JKPJ" localSheetId="16">#REF!</definedName>
    <definedName name="JKPJ" localSheetId="15">#REF!</definedName>
    <definedName name="JKPJ" localSheetId="1">#REF!</definedName>
    <definedName name="JKPJ" localSheetId="7">#REF!</definedName>
    <definedName name="JKPJ" localSheetId="6">#REF!</definedName>
    <definedName name="JKPJ" localSheetId="5">#REF!</definedName>
    <definedName name="JKPJ" localSheetId="4">#REF!</definedName>
    <definedName name="JKPJ">#REF!</definedName>
    <definedName name="JRTYJ" localSheetId="14">#REF!</definedName>
    <definedName name="JRTYJ" localSheetId="17">#REF!</definedName>
    <definedName name="JRTYJ" localSheetId="18">#REF!</definedName>
    <definedName name="JRTYJ" localSheetId="3">#REF!</definedName>
    <definedName name="JRTYJ" localSheetId="9">#REF!</definedName>
    <definedName name="JRTYJ" localSheetId="16">#REF!</definedName>
    <definedName name="JRTYJ" localSheetId="15">#REF!</definedName>
    <definedName name="JRTYJ" localSheetId="1">#REF!</definedName>
    <definedName name="JRTYJ" localSheetId="7">#REF!</definedName>
    <definedName name="JRTYJ" localSheetId="6">#REF!</definedName>
    <definedName name="JRTYJ" localSheetId="5">#REF!</definedName>
    <definedName name="JRTYJ" localSheetId="4">#REF!</definedName>
    <definedName name="JRTYJ">#REF!</definedName>
    <definedName name="JTYEJEJETUJ" localSheetId="14">#REF!</definedName>
    <definedName name="JTYEJEJETUJ" localSheetId="3">#REF!</definedName>
    <definedName name="JTYEJEJETUJ" localSheetId="1">#REF!</definedName>
    <definedName name="JTYEJEJETUJ">#REF!</definedName>
    <definedName name="JTYJUJRI" localSheetId="14">#REF!</definedName>
    <definedName name="JTYJUJRI" localSheetId="17">#REF!</definedName>
    <definedName name="JTYJUJRI" localSheetId="18">#REF!</definedName>
    <definedName name="JTYJUJRI" localSheetId="3">#REF!</definedName>
    <definedName name="JTYJUJRI" localSheetId="9">#REF!</definedName>
    <definedName name="JTYJUJRI" localSheetId="16">#REF!</definedName>
    <definedName name="JTYJUJRI" localSheetId="15">#REF!</definedName>
    <definedName name="JTYJUJRI" localSheetId="1">#REF!</definedName>
    <definedName name="JTYJUJRI" localSheetId="7">#REF!</definedName>
    <definedName name="JTYJUJRI" localSheetId="6">#REF!</definedName>
    <definedName name="JTYJUJRI" localSheetId="5">#REF!</definedName>
    <definedName name="JTYJUJRI" localSheetId="4">#REF!</definedName>
    <definedName name="JTYJUJRI">#REF!</definedName>
    <definedName name="jythsrhrshysr" localSheetId="14">#REF!</definedName>
    <definedName name="jythsrhrshysr" localSheetId="3">#REF!</definedName>
    <definedName name="jythsrhrshysr" localSheetId="1">#REF!</definedName>
    <definedName name="jythsrhrshysr" localSheetId="4">#REF!</definedName>
    <definedName name="jythsrhrshysr">#REF!</definedName>
    <definedName name="KHIKLP" localSheetId="14">#REF!</definedName>
    <definedName name="KHIKLP" localSheetId="3">#REF!</definedName>
    <definedName name="KHIKLP" localSheetId="9">#REF!</definedName>
    <definedName name="KHIKLP" localSheetId="1">#REF!</definedName>
    <definedName name="KHIKLP" localSheetId="4">#REF!</definedName>
    <definedName name="KHIKLP">#REF!</definedName>
    <definedName name="khli" localSheetId="14">#REF!</definedName>
    <definedName name="khli" localSheetId="17">#REF!</definedName>
    <definedName name="khli" localSheetId="18">#REF!</definedName>
    <definedName name="khli" localSheetId="3">#REF!</definedName>
    <definedName name="khli" localSheetId="9">#REF!</definedName>
    <definedName name="khli" localSheetId="16">#REF!</definedName>
    <definedName name="khli" localSheetId="15">#REF!</definedName>
    <definedName name="khli" localSheetId="1">#REF!</definedName>
    <definedName name="khli" localSheetId="7">#REF!</definedName>
    <definedName name="khli" localSheetId="6">#REF!</definedName>
    <definedName name="khli" localSheetId="5">#REF!</definedName>
    <definedName name="khli" localSheetId="4">#REF!</definedName>
    <definedName name="khli">#REF!</definedName>
    <definedName name="kplo" localSheetId="14">[1]Plan1!#REF!</definedName>
    <definedName name="kplo" localSheetId="3">[1]Plan1!#REF!</definedName>
    <definedName name="kplo" localSheetId="1">[1]Plan1!#REF!</definedName>
    <definedName name="kplo">[1]Plan1!#REF!</definedName>
    <definedName name="laranjal" localSheetId="14">#REF!</definedName>
    <definedName name="laranjal" localSheetId="17">#REF!</definedName>
    <definedName name="laranjal" localSheetId="18">#REF!</definedName>
    <definedName name="laranjal" localSheetId="3">#REF!</definedName>
    <definedName name="laranjal" localSheetId="9">#REF!</definedName>
    <definedName name="laranjal" localSheetId="16">#REF!</definedName>
    <definedName name="laranjal" localSheetId="15">#REF!</definedName>
    <definedName name="laranjal" localSheetId="1">#REF!</definedName>
    <definedName name="laranjal" localSheetId="7">#REF!</definedName>
    <definedName name="laranjal" localSheetId="6">#REF!</definedName>
    <definedName name="laranjal" localSheetId="5">#REF!</definedName>
    <definedName name="laranjal" localSheetId="4">#REF!</definedName>
    <definedName name="laranjal">#REF!</definedName>
    <definedName name="largura" localSheetId="14">#REF!</definedName>
    <definedName name="largura" localSheetId="17">#REF!</definedName>
    <definedName name="largura" localSheetId="18">#REF!</definedName>
    <definedName name="largura" localSheetId="3">#REF!</definedName>
    <definedName name="largura" localSheetId="9">#REF!</definedName>
    <definedName name="largura" localSheetId="16">#REF!</definedName>
    <definedName name="largura" localSheetId="15">#REF!</definedName>
    <definedName name="largura" localSheetId="1">#REF!</definedName>
    <definedName name="largura" localSheetId="7">#REF!</definedName>
    <definedName name="largura" localSheetId="6">#REF!</definedName>
    <definedName name="largura" localSheetId="5">#REF!</definedName>
    <definedName name="largura" localSheetId="4">#REF!</definedName>
    <definedName name="largura">#REF!</definedName>
    <definedName name="liop" localSheetId="14">#REF!</definedName>
    <definedName name="liop" localSheetId="17">#REF!</definedName>
    <definedName name="liop" localSheetId="18">#REF!</definedName>
    <definedName name="liop" localSheetId="3">#REF!</definedName>
    <definedName name="liop" localSheetId="9">#REF!</definedName>
    <definedName name="liop" localSheetId="16">#REF!</definedName>
    <definedName name="liop" localSheetId="15">#REF!</definedName>
    <definedName name="liop" localSheetId="1">#REF!</definedName>
    <definedName name="liop" localSheetId="7">#REF!</definedName>
    <definedName name="liop" localSheetId="6">#REF!</definedName>
    <definedName name="liop" localSheetId="5">#REF!</definedName>
    <definedName name="liop" localSheetId="4">#REF!</definedName>
    <definedName name="liop">#REF!</definedName>
    <definedName name="lixo" localSheetId="14">#REF!</definedName>
    <definedName name="lixo" localSheetId="17">#REF!</definedName>
    <definedName name="lixo" localSheetId="18">#REF!</definedName>
    <definedName name="lixo" localSheetId="3">#REF!</definedName>
    <definedName name="lixo" localSheetId="9">#REF!</definedName>
    <definedName name="lixo" localSheetId="16">#REF!</definedName>
    <definedName name="lixo" localSheetId="15">#REF!</definedName>
    <definedName name="lixo" localSheetId="1">#REF!</definedName>
    <definedName name="lixo" localSheetId="7">#REF!</definedName>
    <definedName name="lixo" localSheetId="6">#REF!</definedName>
    <definedName name="lixo" localSheetId="5">#REF!</definedName>
    <definedName name="lixo" localSheetId="4">#REF!</definedName>
    <definedName name="lixo">#REF!</definedName>
    <definedName name="lk" localSheetId="14">'[2]Memo RERA'!#REF!</definedName>
    <definedName name="lk" localSheetId="17">'[2]Memo RERA'!#REF!</definedName>
    <definedName name="lk" localSheetId="18">'[2]Memo RERA'!#REF!</definedName>
    <definedName name="lk" localSheetId="3">'[2]Memo RERA'!#REF!</definedName>
    <definedName name="lk" localSheetId="9">'[2]Memo RERA'!#REF!</definedName>
    <definedName name="lk" localSheetId="1">'[2]Memo RERA'!#REF!</definedName>
    <definedName name="lk" localSheetId="7">'[2]Memo RERA'!#REF!</definedName>
    <definedName name="lk" localSheetId="6">'[2]Memo RERA'!#REF!</definedName>
    <definedName name="lk" localSheetId="5">'[2]Memo RERA'!#REF!</definedName>
    <definedName name="lk" localSheetId="4">'[2]Memo RERA'!#REF!</definedName>
    <definedName name="lk">'[2]Memo RERA'!#REF!</definedName>
    <definedName name="lopolc" localSheetId="14">#REF!</definedName>
    <definedName name="lopolc" localSheetId="17">#REF!</definedName>
    <definedName name="lopolc" localSheetId="18">#REF!</definedName>
    <definedName name="lopolc" localSheetId="3">#REF!</definedName>
    <definedName name="lopolc" localSheetId="9">#REF!</definedName>
    <definedName name="lopolc" localSheetId="16">#REF!</definedName>
    <definedName name="lopolc" localSheetId="15">#REF!</definedName>
    <definedName name="lopolc" localSheetId="1">#REF!</definedName>
    <definedName name="lopolc" localSheetId="7">#REF!</definedName>
    <definedName name="lopolc" localSheetId="6">#REF!</definedName>
    <definedName name="lopolc" localSheetId="5">#REF!</definedName>
    <definedName name="lopolc" localSheetId="4">#REF!</definedName>
    <definedName name="lopolc">#REF!</definedName>
    <definedName name="medicao" localSheetId="14">#REF!</definedName>
    <definedName name="medicao" localSheetId="17">#REF!</definedName>
    <definedName name="medicao" localSheetId="18">#REF!</definedName>
    <definedName name="medicao" localSheetId="3">#REF!</definedName>
    <definedName name="medicao" localSheetId="9">#REF!</definedName>
    <definedName name="medicao" localSheetId="16">#REF!</definedName>
    <definedName name="medicao" localSheetId="15">#REF!</definedName>
    <definedName name="medicao" localSheetId="1">#REF!</definedName>
    <definedName name="medicao" localSheetId="7">#REF!</definedName>
    <definedName name="medicao" localSheetId="6">#REF!</definedName>
    <definedName name="medicao" localSheetId="5">#REF!</definedName>
    <definedName name="medicao" localSheetId="4">#REF!</definedName>
    <definedName name="medicao">#REF!</definedName>
    <definedName name="medicao0" localSheetId="14">#REF!</definedName>
    <definedName name="medicao0" localSheetId="17">#REF!</definedName>
    <definedName name="medicao0" localSheetId="18">#REF!</definedName>
    <definedName name="medicao0" localSheetId="3">#REF!</definedName>
    <definedName name="medicao0" localSheetId="9">#REF!</definedName>
    <definedName name="medicao0" localSheetId="16">#REF!</definedName>
    <definedName name="medicao0" localSheetId="15">#REF!</definedName>
    <definedName name="medicao0" localSheetId="1">#REF!</definedName>
    <definedName name="medicao0" localSheetId="7">#REF!</definedName>
    <definedName name="medicao0" localSheetId="6">#REF!</definedName>
    <definedName name="medicao0" localSheetId="5">#REF!</definedName>
    <definedName name="medicao0" localSheetId="4">#REF!</definedName>
    <definedName name="medicao0">#REF!</definedName>
    <definedName name="medicao4" localSheetId="14">#REF!</definedName>
    <definedName name="medicao4" localSheetId="17">#REF!</definedName>
    <definedName name="medicao4" localSheetId="18">#REF!</definedName>
    <definedName name="medicao4" localSheetId="3">#REF!</definedName>
    <definedName name="medicao4" localSheetId="9">#REF!</definedName>
    <definedName name="medicao4" localSheetId="16">#REF!</definedName>
    <definedName name="medicao4" localSheetId="15">#REF!</definedName>
    <definedName name="medicao4" localSheetId="1">#REF!</definedName>
    <definedName name="medicao4" localSheetId="7">#REF!</definedName>
    <definedName name="medicao4" localSheetId="6">#REF!</definedName>
    <definedName name="medicao4" localSheetId="5">#REF!</definedName>
    <definedName name="medicao4" localSheetId="4">#REF!</definedName>
    <definedName name="medicao4">#REF!</definedName>
    <definedName name="meiofio" localSheetId="14">#REF!</definedName>
    <definedName name="meiofio" localSheetId="17">#REF!</definedName>
    <definedName name="meiofio" localSheetId="18">#REF!</definedName>
    <definedName name="meiofio" localSheetId="3">#REF!</definedName>
    <definedName name="meiofio" localSheetId="9">#REF!</definedName>
    <definedName name="meiofio" localSheetId="16">#REF!</definedName>
    <definedName name="meiofio" localSheetId="15">#REF!</definedName>
    <definedName name="meiofio" localSheetId="1">#REF!</definedName>
    <definedName name="meiofio" localSheetId="7">#REF!</definedName>
    <definedName name="meiofio" localSheetId="6">#REF!</definedName>
    <definedName name="meiofio" localSheetId="5">#REF!</definedName>
    <definedName name="meiofio" localSheetId="4">#REF!</definedName>
    <definedName name="meiofio">#REF!</definedName>
    <definedName name="memo" localSheetId="14">#REF!</definedName>
    <definedName name="memo" localSheetId="17">#REF!</definedName>
    <definedName name="memo" localSheetId="18">#REF!</definedName>
    <definedName name="memo" localSheetId="3">#REF!</definedName>
    <definedName name="memo" localSheetId="9">#REF!</definedName>
    <definedName name="memo" localSheetId="16">#REF!</definedName>
    <definedName name="memo" localSheetId="15">#REF!</definedName>
    <definedName name="memo" localSheetId="1">#REF!</definedName>
    <definedName name="memo" localSheetId="7">#REF!</definedName>
    <definedName name="memo" localSheetId="6">#REF!</definedName>
    <definedName name="memo" localSheetId="5">#REF!</definedName>
    <definedName name="memo" localSheetId="4">#REF!</definedName>
    <definedName name="memo">#REF!</definedName>
    <definedName name="MLK" localSheetId="14">#REF!</definedName>
    <definedName name="MLK" localSheetId="17">#REF!</definedName>
    <definedName name="MLK" localSheetId="18">#REF!</definedName>
    <definedName name="MLK" localSheetId="3">#REF!</definedName>
    <definedName name="MLK" localSheetId="9">#REF!</definedName>
    <definedName name="MLK" localSheetId="16">#REF!</definedName>
    <definedName name="MLK" localSheetId="15">#REF!</definedName>
    <definedName name="MLK" localSheetId="1">#REF!</definedName>
    <definedName name="MLK" localSheetId="7">#REF!</definedName>
    <definedName name="MLK" localSheetId="6">#REF!</definedName>
    <definedName name="MLK" localSheetId="5">#REF!</definedName>
    <definedName name="MLK" localSheetId="4">#REF!</definedName>
    <definedName name="MLK">#REF!</definedName>
    <definedName name="MO" localSheetId="14">#REF!</definedName>
    <definedName name="MO" localSheetId="17">#REF!</definedName>
    <definedName name="MO" localSheetId="18">#REF!</definedName>
    <definedName name="MO" localSheetId="3">#REF!</definedName>
    <definedName name="MO" localSheetId="9">#REF!</definedName>
    <definedName name="MO" localSheetId="16">#REF!</definedName>
    <definedName name="MO" localSheetId="15">#REF!</definedName>
    <definedName name="MO" localSheetId="1">#REF!</definedName>
    <definedName name="MO" localSheetId="7">#REF!</definedName>
    <definedName name="MO" localSheetId="6">#REF!</definedName>
    <definedName name="MO" localSheetId="5">#REF!</definedName>
    <definedName name="MO" localSheetId="4">#REF!</definedName>
    <definedName name="MO">#REF!</definedName>
    <definedName name="Motoniveladora_Patrol" localSheetId="14">#REF!</definedName>
    <definedName name="Motoniveladora_Patrol" localSheetId="17">#REF!</definedName>
    <definedName name="Motoniveladora_Patrol" localSheetId="18">#REF!</definedName>
    <definedName name="Motoniveladora_Patrol" localSheetId="3">#REF!</definedName>
    <definedName name="Motoniveladora_Patrol" localSheetId="9">#REF!</definedName>
    <definedName name="Motoniveladora_Patrol" localSheetId="16">#REF!</definedName>
    <definedName name="Motoniveladora_Patrol" localSheetId="15">#REF!</definedName>
    <definedName name="Motoniveladora_Patrol" localSheetId="1">#REF!</definedName>
    <definedName name="Motoniveladora_Patrol" localSheetId="7">#REF!</definedName>
    <definedName name="Motoniveladora_Patrol" localSheetId="6">#REF!</definedName>
    <definedName name="Motoniveladora_Patrol" localSheetId="5">#REF!</definedName>
    <definedName name="Motoniveladora_Patrol" localSheetId="4">#REF!</definedName>
    <definedName name="Motoniveladora_Patrol">#REF!</definedName>
    <definedName name="ndjnnmnj" localSheetId="14">[1]Plan1!#REF!</definedName>
    <definedName name="ndjnnmnj" localSheetId="3">[1]Plan1!#REF!</definedName>
    <definedName name="ndjnnmnj" localSheetId="9">[1]Plan1!#REF!</definedName>
    <definedName name="ndjnnmnj" localSheetId="1">[1]Plan1!#REF!</definedName>
    <definedName name="ndjnnmnj" localSheetId="4">[1]Plan1!#REF!</definedName>
    <definedName name="ndjnnmnj">[1]Plan1!#REF!</definedName>
    <definedName name="NUYJUIKK" localSheetId="14">#REF!</definedName>
    <definedName name="NUYJUIKK" localSheetId="17">#REF!</definedName>
    <definedName name="NUYJUIKK" localSheetId="18">#REF!</definedName>
    <definedName name="NUYJUIKK" localSheetId="3">#REF!</definedName>
    <definedName name="NUYJUIKK" localSheetId="9">#REF!</definedName>
    <definedName name="NUYJUIKK" localSheetId="16">#REF!</definedName>
    <definedName name="NUYJUIKK" localSheetId="15">#REF!</definedName>
    <definedName name="NUYJUIKK" localSheetId="1">#REF!</definedName>
    <definedName name="NUYJUIKK" localSheetId="7">#REF!</definedName>
    <definedName name="NUYJUIKK" localSheetId="6">#REF!</definedName>
    <definedName name="NUYJUIKK" localSheetId="5">#REF!</definedName>
    <definedName name="NUYJUIKK" localSheetId="4">#REF!</definedName>
    <definedName name="NUYJUIKK">#REF!</definedName>
    <definedName name="nyhhnjetje" localSheetId="14">#REF!</definedName>
    <definedName name="nyhhnjetje" localSheetId="17">#REF!</definedName>
    <definedName name="nyhhnjetje" localSheetId="18">#REF!</definedName>
    <definedName name="nyhhnjetje" localSheetId="3">#REF!</definedName>
    <definedName name="nyhhnjetje" localSheetId="9">#REF!</definedName>
    <definedName name="nyhhnjetje" localSheetId="16">#REF!</definedName>
    <definedName name="nyhhnjetje" localSheetId="15">#REF!</definedName>
    <definedName name="nyhhnjetje" localSheetId="1">#REF!</definedName>
    <definedName name="nyhhnjetje" localSheetId="7">#REF!</definedName>
    <definedName name="nyhhnjetje" localSheetId="6">#REF!</definedName>
    <definedName name="nyhhnjetje" localSheetId="5">#REF!</definedName>
    <definedName name="nyhhnjetje" localSheetId="4">#REF!</definedName>
    <definedName name="nyhhnjetje">#REF!</definedName>
    <definedName name="P´JOIP´" localSheetId="14">#REF!</definedName>
    <definedName name="P´JOIP´" localSheetId="17">#REF!</definedName>
    <definedName name="P´JOIP´" localSheetId="18">#REF!</definedName>
    <definedName name="P´JOIP´" localSheetId="3">#REF!</definedName>
    <definedName name="P´JOIP´" localSheetId="9">#REF!</definedName>
    <definedName name="P´JOIP´" localSheetId="16">#REF!</definedName>
    <definedName name="P´JOIP´" localSheetId="15">#REF!</definedName>
    <definedName name="P´JOIP´" localSheetId="1">#REF!</definedName>
    <definedName name="P´JOIP´" localSheetId="7">#REF!</definedName>
    <definedName name="P´JOIP´" localSheetId="6">#REF!</definedName>
    <definedName name="P´JOIP´" localSheetId="5">#REF!</definedName>
    <definedName name="P´JOIP´" localSheetId="4">#REF!</definedName>
    <definedName name="P´JOIP´">#REF!</definedName>
    <definedName name="PAVIMENTAÇÃO" localSheetId="14">#REF!</definedName>
    <definedName name="PAVIMENTAÇÃO" localSheetId="17">#REF!</definedName>
    <definedName name="PAVIMENTAÇÃO" localSheetId="18">#REF!</definedName>
    <definedName name="PAVIMENTAÇÃO" localSheetId="3">#REF!</definedName>
    <definedName name="PAVIMENTAÇÃO" localSheetId="9">#REF!</definedName>
    <definedName name="PAVIMENTAÇÃO" localSheetId="16">#REF!</definedName>
    <definedName name="PAVIMENTAÇÃO" localSheetId="15">#REF!</definedName>
    <definedName name="PAVIMENTAÇÃO" localSheetId="1">#REF!</definedName>
    <definedName name="PAVIMENTAÇÃO" localSheetId="7">#REF!</definedName>
    <definedName name="PAVIMENTAÇÃO" localSheetId="6">#REF!</definedName>
    <definedName name="PAVIMENTAÇÃO" localSheetId="5">#REF!</definedName>
    <definedName name="PAVIMENTAÇÃO" localSheetId="4">#REF!</definedName>
    <definedName name="PAVIMENTAÇÃO">#REF!</definedName>
    <definedName name="pedreira" localSheetId="14">#REF!</definedName>
    <definedName name="pedreira" localSheetId="17">#REF!</definedName>
    <definedName name="pedreira" localSheetId="18">#REF!</definedName>
    <definedName name="pedreira" localSheetId="3">#REF!</definedName>
    <definedName name="pedreira" localSheetId="9">#REF!</definedName>
    <definedName name="pedreira" localSheetId="16">#REF!</definedName>
    <definedName name="pedreira" localSheetId="15">#REF!</definedName>
    <definedName name="pedreira" localSheetId="1">#REF!</definedName>
    <definedName name="pedreira" localSheetId="7">#REF!</definedName>
    <definedName name="pedreira" localSheetId="6">#REF!</definedName>
    <definedName name="pedreira" localSheetId="5">#REF!</definedName>
    <definedName name="pedreira" localSheetId="4">#REF!</definedName>
    <definedName name="pedreira">#REF!</definedName>
    <definedName name="pesobrita" localSheetId="14">#REF!</definedName>
    <definedName name="pesobrita" localSheetId="17">#REF!</definedName>
    <definedName name="pesobrita" localSheetId="18">#REF!</definedName>
    <definedName name="pesobrita" localSheetId="3">#REF!</definedName>
    <definedName name="pesobrita" localSheetId="9">#REF!</definedName>
    <definedName name="pesobrita" localSheetId="16">#REF!</definedName>
    <definedName name="pesobrita" localSheetId="15">#REF!</definedName>
    <definedName name="pesobrita" localSheetId="1">#REF!</definedName>
    <definedName name="pesobrita" localSheetId="7">#REF!</definedName>
    <definedName name="pesobrita" localSheetId="6">#REF!</definedName>
    <definedName name="pesobrita" localSheetId="5">#REF!</definedName>
    <definedName name="pesobrita" localSheetId="4">#REF!</definedName>
    <definedName name="pesobrita">#REF!</definedName>
    <definedName name="pesoespecifico" localSheetId="14">#REF!</definedName>
    <definedName name="pesoespecifico" localSheetId="17">#REF!</definedName>
    <definedName name="pesoespecifico" localSheetId="18">#REF!</definedName>
    <definedName name="pesoespecifico" localSheetId="3">#REF!</definedName>
    <definedName name="pesoespecifico" localSheetId="9">#REF!</definedName>
    <definedName name="pesoespecifico" localSheetId="16">#REF!</definedName>
    <definedName name="pesoespecifico" localSheetId="15">#REF!</definedName>
    <definedName name="pesoespecifico" localSheetId="1">#REF!</definedName>
    <definedName name="pesoespecifico" localSheetId="7">#REF!</definedName>
    <definedName name="pesoespecifico" localSheetId="6">#REF!</definedName>
    <definedName name="pesoespecifico" localSheetId="5">#REF!</definedName>
    <definedName name="pesoespecifico" localSheetId="4">#REF!</definedName>
    <definedName name="pesoespecifico">#REF!</definedName>
    <definedName name="PHIOHP" localSheetId="14">#REF!</definedName>
    <definedName name="PHIOHP" localSheetId="17">#REF!</definedName>
    <definedName name="PHIOHP" localSheetId="18">#REF!</definedName>
    <definedName name="PHIOHP" localSheetId="3">#REF!</definedName>
    <definedName name="PHIOHP" localSheetId="9">#REF!</definedName>
    <definedName name="PHIOHP" localSheetId="16">#REF!</definedName>
    <definedName name="PHIOHP" localSheetId="15">#REF!</definedName>
    <definedName name="PHIOHP" localSheetId="1">#REF!</definedName>
    <definedName name="PHIOHP" localSheetId="7">#REF!</definedName>
    <definedName name="PHIOHP" localSheetId="6">#REF!</definedName>
    <definedName name="PHIOHP" localSheetId="5">#REF!</definedName>
    <definedName name="PHIOHP" localSheetId="4">#REF!</definedName>
    <definedName name="PHIOHP">#REF!</definedName>
    <definedName name="PI" localSheetId="17">[8]orçamento!$A$1</definedName>
    <definedName name="PI" localSheetId="18">[9]orçamento!$A$1</definedName>
    <definedName name="PI" localSheetId="9">[10]orçamento!$A$1</definedName>
    <definedName name="PI" localSheetId="7">[9]orçamento!$A$1</definedName>
    <definedName name="PI" localSheetId="6">[9]orçamento!$A$1</definedName>
    <definedName name="PI" localSheetId="5">[9]orçamento!$A$1</definedName>
    <definedName name="PI" localSheetId="4">[9]orçamento!$A$1</definedName>
    <definedName name="PI">[11]orçamento!$A$1</definedName>
    <definedName name="PO" localSheetId="14">#REF!</definedName>
    <definedName name="PO" localSheetId="17">#REF!</definedName>
    <definedName name="PO" localSheetId="18">#REF!</definedName>
    <definedName name="PO" localSheetId="3">#REF!</definedName>
    <definedName name="PO" localSheetId="9">#REF!</definedName>
    <definedName name="PO" localSheetId="16">#REF!</definedName>
    <definedName name="PO" localSheetId="15">#REF!</definedName>
    <definedName name="PO" localSheetId="1">#REF!</definedName>
    <definedName name="PO" localSheetId="7">#REF!</definedName>
    <definedName name="PO" localSheetId="6">#REF!</definedName>
    <definedName name="PO" localSheetId="5">#REF!</definedName>
    <definedName name="PO" localSheetId="4">#REF!</definedName>
    <definedName name="PO">#REF!</definedName>
    <definedName name="poiup" localSheetId="14">#REF!</definedName>
    <definedName name="poiup" localSheetId="17">#REF!</definedName>
    <definedName name="poiup" localSheetId="18">#REF!</definedName>
    <definedName name="poiup" localSheetId="3">#REF!</definedName>
    <definedName name="poiup" localSheetId="9">#REF!</definedName>
    <definedName name="poiup" localSheetId="16">#REF!</definedName>
    <definedName name="poiup" localSheetId="15">#REF!</definedName>
    <definedName name="poiup" localSheetId="1">#REF!</definedName>
    <definedName name="poiup" localSheetId="7">#REF!</definedName>
    <definedName name="poiup" localSheetId="6">#REF!</definedName>
    <definedName name="poiup" localSheetId="5">#REF!</definedName>
    <definedName name="poiup" localSheetId="4">#REF!</definedName>
    <definedName name="poiup">#REF!</definedName>
    <definedName name="POOIHK" localSheetId="14">#REF!</definedName>
    <definedName name="POOIHK" localSheetId="17">#REF!</definedName>
    <definedName name="POOIHK" localSheetId="18">#REF!</definedName>
    <definedName name="POOIHK" localSheetId="3">#REF!</definedName>
    <definedName name="POOIHK" localSheetId="9">#REF!</definedName>
    <definedName name="POOIHK" localSheetId="16">#REF!</definedName>
    <definedName name="POOIHK" localSheetId="15">#REF!</definedName>
    <definedName name="POOIHK" localSheetId="1">#REF!</definedName>
    <definedName name="POOIHK" localSheetId="7">#REF!</definedName>
    <definedName name="POOIHK" localSheetId="6">#REF!</definedName>
    <definedName name="POOIHK" localSheetId="5">#REF!</definedName>
    <definedName name="POOIHK" localSheetId="4">#REF!</definedName>
    <definedName name="POOIHK">#REF!</definedName>
    <definedName name="preco" localSheetId="14">#REF!</definedName>
    <definedName name="preco" localSheetId="17">#REF!</definedName>
    <definedName name="preco" localSheetId="18">#REF!</definedName>
    <definedName name="preco" localSheetId="3">#REF!</definedName>
    <definedName name="preco" localSheetId="9">#REF!</definedName>
    <definedName name="preco" localSheetId="16">#REF!</definedName>
    <definedName name="preco" localSheetId="15">#REF!</definedName>
    <definedName name="preco" localSheetId="1">#REF!</definedName>
    <definedName name="preco" localSheetId="7">#REF!</definedName>
    <definedName name="preco" localSheetId="6">#REF!</definedName>
    <definedName name="preco" localSheetId="5">#REF!</definedName>
    <definedName name="preco" localSheetId="4">#REF!</definedName>
    <definedName name="preco">#REF!</definedName>
    <definedName name="pv" localSheetId="14">#REF!</definedName>
    <definedName name="pv" localSheetId="17">#REF!</definedName>
    <definedName name="pv" localSheetId="18">#REF!</definedName>
    <definedName name="pv" localSheetId="3">#REF!</definedName>
    <definedName name="pv" localSheetId="9">#REF!</definedName>
    <definedName name="pv" localSheetId="16">#REF!</definedName>
    <definedName name="pv" localSheetId="15">#REF!</definedName>
    <definedName name="pv" localSheetId="1">#REF!</definedName>
    <definedName name="pv" localSheetId="7">#REF!</definedName>
    <definedName name="pv" localSheetId="6">#REF!</definedName>
    <definedName name="pv" localSheetId="5">#REF!</definedName>
    <definedName name="pv" localSheetId="4">#REF!</definedName>
    <definedName name="pv">#REF!</definedName>
    <definedName name="qttq3t" localSheetId="14">[1]Plan1!#REF!</definedName>
    <definedName name="qttq3t" localSheetId="3">[1]Plan1!#REF!</definedName>
    <definedName name="qttq3t" localSheetId="1">[1]Plan1!#REF!</definedName>
    <definedName name="qttq3t">[1]Plan1!#REF!</definedName>
    <definedName name="ralo" localSheetId="14">#REF!</definedName>
    <definedName name="ralo" localSheetId="17">#REF!</definedName>
    <definedName name="ralo" localSheetId="18">#REF!</definedName>
    <definedName name="ralo" localSheetId="3">#REF!</definedName>
    <definedName name="ralo" localSheetId="9">#REF!</definedName>
    <definedName name="ralo" localSheetId="16">#REF!</definedName>
    <definedName name="ralo" localSheetId="15">#REF!</definedName>
    <definedName name="ralo" localSheetId="1">#REF!</definedName>
    <definedName name="ralo" localSheetId="7">#REF!</definedName>
    <definedName name="ralo" localSheetId="6">#REF!</definedName>
    <definedName name="ralo" localSheetId="5">#REF!</definedName>
    <definedName name="ralo" localSheetId="4">#REF!</definedName>
    <definedName name="ralo">#REF!</definedName>
    <definedName name="REF_ELEMENTAR" localSheetId="14">#REF!</definedName>
    <definedName name="REF_ELEMENTAR" localSheetId="17">#REF!</definedName>
    <definedName name="REF_ELEMENTAR" localSheetId="18">#REF!</definedName>
    <definedName name="REF_ELEMENTAR" localSheetId="3">#REF!</definedName>
    <definedName name="REF_ELEMENTAR" localSheetId="9">#REF!</definedName>
    <definedName name="REF_ELEMENTAR" localSheetId="16">#REF!</definedName>
    <definedName name="REF_ELEMENTAR" localSheetId="15">#REF!</definedName>
    <definedName name="REF_ELEMENTAR" localSheetId="1">#REF!</definedName>
    <definedName name="REF_ELEMENTAR" localSheetId="7">#REF!</definedName>
    <definedName name="REF_ELEMENTAR" localSheetId="6">#REF!</definedName>
    <definedName name="REF_ELEMENTAR" localSheetId="5">#REF!</definedName>
    <definedName name="REF_ELEMENTAR" localSheetId="4">#REF!</definedName>
    <definedName name="REF_ELEMENTAR">#REF!</definedName>
    <definedName name="Retroescavadeira" localSheetId="14">#REF!</definedName>
    <definedName name="Retroescavadeira" localSheetId="17">#REF!</definedName>
    <definedName name="Retroescavadeira" localSheetId="18">#REF!</definedName>
    <definedName name="Retroescavadeira" localSheetId="3">#REF!</definedName>
    <definedName name="Retroescavadeira" localSheetId="9">#REF!</definedName>
    <definedName name="Retroescavadeira" localSheetId="16">#REF!</definedName>
    <definedName name="Retroescavadeira" localSheetId="15">#REF!</definedName>
    <definedName name="Retroescavadeira" localSheetId="1">#REF!</definedName>
    <definedName name="Retroescavadeira" localSheetId="7">#REF!</definedName>
    <definedName name="Retroescavadeira" localSheetId="6">#REF!</definedName>
    <definedName name="Retroescavadeira" localSheetId="5">#REF!</definedName>
    <definedName name="Retroescavadeira" localSheetId="4">#REF!</definedName>
    <definedName name="Retroescavadeira">#REF!</definedName>
    <definedName name="REWTG" localSheetId="14">#REF!</definedName>
    <definedName name="REWTG" localSheetId="17">#REF!</definedName>
    <definedName name="REWTG" localSheetId="18">#REF!</definedName>
    <definedName name="REWTG" localSheetId="3">#REF!</definedName>
    <definedName name="REWTG" localSheetId="9">#REF!</definedName>
    <definedName name="REWTG" localSheetId="16">#REF!</definedName>
    <definedName name="REWTG" localSheetId="15">#REF!</definedName>
    <definedName name="REWTG" localSheetId="1">#REF!</definedName>
    <definedName name="REWTG" localSheetId="7">#REF!</definedName>
    <definedName name="REWTG" localSheetId="6">#REF!</definedName>
    <definedName name="REWTG" localSheetId="5">#REF!</definedName>
    <definedName name="REWTG" localSheetId="4">#REF!</definedName>
    <definedName name="REWTG">#REF!</definedName>
    <definedName name="rhrhtrhteh" localSheetId="14">[1]Plan1!#REF!</definedName>
    <definedName name="rhrhtrhteh" localSheetId="3">[1]Plan1!#REF!</definedName>
    <definedName name="rhrhtrhteh" localSheetId="9">[1]Plan1!#REF!</definedName>
    <definedName name="rhrhtrhteh" localSheetId="1">[1]Plan1!#REF!</definedName>
    <definedName name="rhrhtrhteh" localSheetId="4">[1]Plan1!#REF!</definedName>
    <definedName name="rhrhtrhteh">[1]Plan1!#REF!</definedName>
    <definedName name="Roçadeira_Costal" localSheetId="14">#REF!</definedName>
    <definedName name="Roçadeira_Costal" localSheetId="17">#REF!</definedName>
    <definedName name="Roçadeira_Costal" localSheetId="18">#REF!</definedName>
    <definedName name="Roçadeira_Costal" localSheetId="3">#REF!</definedName>
    <definedName name="Roçadeira_Costal" localSheetId="9">#REF!</definedName>
    <definedName name="Roçadeira_Costal" localSheetId="16">#REF!</definedName>
    <definedName name="Roçadeira_Costal" localSheetId="15">#REF!</definedName>
    <definedName name="Roçadeira_Costal" localSheetId="1">#REF!</definedName>
    <definedName name="Roçadeira_Costal" localSheetId="7">#REF!</definedName>
    <definedName name="Roçadeira_Costal" localSheetId="6">#REF!</definedName>
    <definedName name="Roçadeira_Costal" localSheetId="5">#REF!</definedName>
    <definedName name="Roçadeira_Costal" localSheetId="4">#REF!</definedName>
    <definedName name="Roçadeira_Costal">#REF!</definedName>
    <definedName name="RTI" localSheetId="14">#REF!</definedName>
    <definedName name="RTI" localSheetId="17">#REF!</definedName>
    <definedName name="RTI" localSheetId="18">#REF!</definedName>
    <definedName name="RTI" localSheetId="3">#REF!</definedName>
    <definedName name="RTI" localSheetId="9">#REF!</definedName>
    <definedName name="RTI" localSheetId="16">#REF!</definedName>
    <definedName name="RTI" localSheetId="15">#REF!</definedName>
    <definedName name="RTI" localSheetId="1">#REF!</definedName>
    <definedName name="RTI" localSheetId="7">#REF!</definedName>
    <definedName name="RTI" localSheetId="6">#REF!</definedName>
    <definedName name="RTI" localSheetId="5">#REF!</definedName>
    <definedName name="RTI" localSheetId="4">#REF!</definedName>
    <definedName name="RTI">#REF!</definedName>
    <definedName name="rwe4frwtr" localSheetId="14">[1]Plan1!#REF!</definedName>
    <definedName name="rwe4frwtr" localSheetId="17">[1]Plan1!#REF!</definedName>
    <definedName name="rwe4frwtr" localSheetId="18">[1]Plan1!#REF!</definedName>
    <definedName name="rwe4frwtr" localSheetId="3">[1]Plan1!#REF!</definedName>
    <definedName name="rwe4frwtr" localSheetId="9">[1]Plan1!#REF!</definedName>
    <definedName name="rwe4frwtr" localSheetId="16">[1]Plan1!#REF!</definedName>
    <definedName name="rwe4frwtr" localSheetId="15">[1]Plan1!#REF!</definedName>
    <definedName name="rwe4frwtr" localSheetId="1">[1]Plan1!#REF!</definedName>
    <definedName name="rwe4frwtr" localSheetId="7">[1]Plan1!#REF!</definedName>
    <definedName name="rwe4frwtr" localSheetId="6">[1]Plan1!#REF!</definedName>
    <definedName name="rwe4frwtr" localSheetId="5">[1]Plan1!#REF!</definedName>
    <definedName name="rwe4frwtr" localSheetId="4">[1]Plan1!#REF!</definedName>
    <definedName name="rwe4frwtr">[1]Plan1!#REF!</definedName>
    <definedName name="RWGWRG" localSheetId="14">[1]Plan1!#REF!</definedName>
    <definedName name="RWGWRG" localSheetId="3">[1]Plan1!#REF!</definedName>
    <definedName name="RWGWRG" localSheetId="9">[1]Plan1!#REF!</definedName>
    <definedName name="RWGWRG" localSheetId="1">[1]Plan1!#REF!</definedName>
    <definedName name="RWGWRG" localSheetId="4">[1]Plan1!#REF!</definedName>
    <definedName name="RWGWRG">[1]Plan1!#REF!</definedName>
    <definedName name="S" localSheetId="14">#REF!</definedName>
    <definedName name="S" localSheetId="17">#REF!</definedName>
    <definedName name="S" localSheetId="18">#REF!</definedName>
    <definedName name="S" localSheetId="3">#REF!</definedName>
    <definedName name="S" localSheetId="9">#REF!</definedName>
    <definedName name="S" localSheetId="16">#REF!</definedName>
    <definedName name="S" localSheetId="15">#REF!</definedName>
    <definedName name="S" localSheetId="1">#REF!</definedName>
    <definedName name="S" localSheetId="7">#REF!</definedName>
    <definedName name="S" localSheetId="6">#REF!</definedName>
    <definedName name="S" localSheetId="5">#REF!</definedName>
    <definedName name="S" localSheetId="4">#REF!</definedName>
    <definedName name="S">#REF!</definedName>
    <definedName name="SADAS" localSheetId="14">#REF!</definedName>
    <definedName name="SADAS" localSheetId="17">#REF!</definedName>
    <definedName name="SADAS" localSheetId="18">#REF!</definedName>
    <definedName name="SADAS" localSheetId="3">#REF!</definedName>
    <definedName name="SADAS" localSheetId="9">#REF!</definedName>
    <definedName name="SADAS" localSheetId="16">#REF!</definedName>
    <definedName name="SADAS" localSheetId="15">#REF!</definedName>
    <definedName name="SADAS" localSheetId="1">#REF!</definedName>
    <definedName name="SADAS" localSheetId="7">#REF!</definedName>
    <definedName name="SADAS" localSheetId="6">#REF!</definedName>
    <definedName name="SADAS" localSheetId="5">#REF!</definedName>
    <definedName name="SADAS" localSheetId="4">#REF!</definedName>
    <definedName name="SADAS">#REF!</definedName>
    <definedName name="SAIBRO" localSheetId="14">#REF!</definedName>
    <definedName name="SAIBRO" localSheetId="17">#REF!</definedName>
    <definedName name="SAIBRO" localSheetId="18">#REF!</definedName>
    <definedName name="SAIBRO" localSheetId="3">#REF!</definedName>
    <definedName name="SAIBRO" localSheetId="9">#REF!</definedName>
    <definedName name="SAIBRO" localSheetId="16">#REF!</definedName>
    <definedName name="SAIBRO" localSheetId="15">#REF!</definedName>
    <definedName name="SAIBRO" localSheetId="1">#REF!</definedName>
    <definedName name="SAIBRO" localSheetId="7">#REF!</definedName>
    <definedName name="SAIBRO" localSheetId="6">#REF!</definedName>
    <definedName name="SAIBRO" localSheetId="5">#REF!</definedName>
    <definedName name="SAIBRO" localSheetId="4">#REF!</definedName>
    <definedName name="SAIBRO">#REF!</definedName>
    <definedName name="sdfasd" localSheetId="14">#REF!</definedName>
    <definedName name="sdfasd" localSheetId="17">#REF!</definedName>
    <definedName name="sdfasd" localSheetId="18">#REF!</definedName>
    <definedName name="sdfasd" localSheetId="3">#REF!</definedName>
    <definedName name="sdfasd" localSheetId="9">#REF!</definedName>
    <definedName name="sdfasd" localSheetId="16">#REF!</definedName>
    <definedName name="sdfasd" localSheetId="15">#REF!</definedName>
    <definedName name="sdfasd" localSheetId="1">#REF!</definedName>
    <definedName name="sdfasd" localSheetId="7">#REF!</definedName>
    <definedName name="sdfasd" localSheetId="6">#REF!</definedName>
    <definedName name="sdfasd" localSheetId="5">#REF!</definedName>
    <definedName name="sdfasd" localSheetId="4">#REF!</definedName>
    <definedName name="sdfasd">#REF!</definedName>
    <definedName name="sdfsfgs" localSheetId="14">[1]Plan1!#REF!</definedName>
    <definedName name="sdfsfgs" localSheetId="3">[1]Plan1!#REF!</definedName>
    <definedName name="sdfsfgs" localSheetId="1">[1]Plan1!#REF!</definedName>
    <definedName name="sdfsfgs">[1]Plan1!#REF!</definedName>
    <definedName name="SE" localSheetId="14">#REF!</definedName>
    <definedName name="SE" localSheetId="17">#REF!</definedName>
    <definedName name="SE" localSheetId="18">#REF!</definedName>
    <definedName name="SE" localSheetId="3">#REF!</definedName>
    <definedName name="SE" localSheetId="9">#REF!</definedName>
    <definedName name="SE" localSheetId="16">#REF!</definedName>
    <definedName name="SE" localSheetId="15">#REF!</definedName>
    <definedName name="SE" localSheetId="1">#REF!</definedName>
    <definedName name="SE" localSheetId="7">#REF!</definedName>
    <definedName name="SE" localSheetId="6">#REF!</definedName>
    <definedName name="SE" localSheetId="5">#REF!</definedName>
    <definedName name="SE" localSheetId="4">#REF!</definedName>
    <definedName name="SE">#REF!</definedName>
    <definedName name="SERV" localSheetId="14">#REF!</definedName>
    <definedName name="SERV" localSheetId="17">#REF!</definedName>
    <definedName name="SERV" localSheetId="18">#REF!</definedName>
    <definedName name="SERV" localSheetId="3">#REF!</definedName>
    <definedName name="SERV" localSheetId="9">#REF!</definedName>
    <definedName name="SERV" localSheetId="16">#REF!</definedName>
    <definedName name="SERV" localSheetId="15">#REF!</definedName>
    <definedName name="SERV" localSheetId="1">#REF!</definedName>
    <definedName name="SERV" localSheetId="7">#REF!</definedName>
    <definedName name="SERV" localSheetId="6">#REF!</definedName>
    <definedName name="SERV" localSheetId="5">#REF!</definedName>
    <definedName name="SERV" localSheetId="4">#REF!</definedName>
    <definedName name="SERV">#REF!</definedName>
    <definedName name="Servente" localSheetId="14">#REF!</definedName>
    <definedName name="Servente" localSheetId="17">#REF!</definedName>
    <definedName name="Servente" localSheetId="18">#REF!</definedName>
    <definedName name="Servente" localSheetId="3">#REF!</definedName>
    <definedName name="Servente" localSheetId="9">#REF!</definedName>
    <definedName name="Servente" localSheetId="16">#REF!</definedName>
    <definedName name="Servente" localSheetId="15">#REF!</definedName>
    <definedName name="Servente" localSheetId="1">#REF!</definedName>
    <definedName name="Servente" localSheetId="7">#REF!</definedName>
    <definedName name="Servente" localSheetId="6">#REF!</definedName>
    <definedName name="Servente" localSheetId="5">#REF!</definedName>
    <definedName name="Servente" localSheetId="4">#REF!</definedName>
    <definedName name="Servente">#REF!</definedName>
    <definedName name="Serviços" localSheetId="18">[12]Solum!$A$3:$AD$2430</definedName>
    <definedName name="Serviços" localSheetId="9">[12]Solum!$A$3:$AD$2430</definedName>
    <definedName name="Serviços" localSheetId="7">[12]Solum!$A$3:$AD$2430</definedName>
    <definedName name="Serviços" localSheetId="6">[12]Solum!$A$3:$AD$2430</definedName>
    <definedName name="Serviços" localSheetId="5">[12]Solum!$A$3:$AD$2430</definedName>
    <definedName name="Serviços" localSheetId="4">[12]Solum!$A$3:$AD$2430</definedName>
    <definedName name="Serviços">[13]Solum!$A$3:$AD$2430</definedName>
    <definedName name="Serviços_1" localSheetId="18">#REF!</definedName>
    <definedName name="Serviços_1" localSheetId="9">#REF!</definedName>
    <definedName name="Serviços_1" localSheetId="7">#REF!</definedName>
    <definedName name="Serviços_1" localSheetId="6">#REF!</definedName>
    <definedName name="Serviços_1" localSheetId="5">#REF!</definedName>
    <definedName name="Serviços_1" localSheetId="4">#REF!</definedName>
    <definedName name="Serviços_1">[14]Serviços!$A$3:$AE$2694</definedName>
    <definedName name="Serviços_10" localSheetId="18">#REF!</definedName>
    <definedName name="Serviços_10" localSheetId="9">#REF!</definedName>
    <definedName name="Serviços_10" localSheetId="7">#REF!</definedName>
    <definedName name="Serviços_10" localSheetId="6">#REF!</definedName>
    <definedName name="Serviços_10" localSheetId="5">#REF!</definedName>
    <definedName name="Serviços_10" localSheetId="4">#REF!</definedName>
    <definedName name="Serviços_10">[14]Serviços!$A$3:$AE$2694</definedName>
    <definedName name="Serviços_11" localSheetId="18">#REF!</definedName>
    <definedName name="Serviços_11" localSheetId="9">#REF!</definedName>
    <definedName name="Serviços_11" localSheetId="7">#REF!</definedName>
    <definedName name="Serviços_11" localSheetId="6">#REF!</definedName>
    <definedName name="Serviços_11" localSheetId="5">#REF!</definedName>
    <definedName name="Serviços_11" localSheetId="4">#REF!</definedName>
    <definedName name="Serviços_11">[14]Serviços!$A$3:$AE$2694</definedName>
    <definedName name="Serviços_12" localSheetId="18">#REF!</definedName>
    <definedName name="Serviços_12" localSheetId="9">#REF!</definedName>
    <definedName name="Serviços_12" localSheetId="7">#REF!</definedName>
    <definedName name="Serviços_12" localSheetId="6">#REF!</definedName>
    <definedName name="Serviços_12" localSheetId="5">#REF!</definedName>
    <definedName name="Serviços_12" localSheetId="4">#REF!</definedName>
    <definedName name="Serviços_12">[14]Serviços!$A$3:$AE$2694</definedName>
    <definedName name="Serviços_2" localSheetId="18">#REF!</definedName>
    <definedName name="Serviços_2" localSheetId="9">#REF!</definedName>
    <definedName name="Serviços_2" localSheetId="7">#REF!</definedName>
    <definedName name="Serviços_2" localSheetId="6">#REF!</definedName>
    <definedName name="Serviços_2" localSheetId="5">#REF!</definedName>
    <definedName name="Serviços_2" localSheetId="4">#REF!</definedName>
    <definedName name="Serviços_2">[14]Serviços!$A$3:$AE$2694</definedName>
    <definedName name="Serviços_3" localSheetId="18">#REF!</definedName>
    <definedName name="Serviços_3" localSheetId="9">#REF!</definedName>
    <definedName name="Serviços_3" localSheetId="7">#REF!</definedName>
    <definedName name="Serviços_3" localSheetId="6">#REF!</definedName>
    <definedName name="Serviços_3" localSheetId="5">#REF!</definedName>
    <definedName name="Serviços_3" localSheetId="4">#REF!</definedName>
    <definedName name="Serviços_3">[14]Serviços!$A$3:$AE$2694</definedName>
    <definedName name="Serviços_4" localSheetId="18">#REF!</definedName>
    <definedName name="Serviços_4" localSheetId="9">#REF!</definedName>
    <definedName name="Serviços_4" localSheetId="7">#REF!</definedName>
    <definedName name="Serviços_4" localSheetId="6">#REF!</definedName>
    <definedName name="Serviços_4" localSheetId="5">#REF!</definedName>
    <definedName name="Serviços_4" localSheetId="4">#REF!</definedName>
    <definedName name="Serviços_4">[14]Serviços!$A$3:$AE$2694</definedName>
    <definedName name="Serviços_5" localSheetId="18">#REF!</definedName>
    <definedName name="Serviços_5" localSheetId="9">#REF!</definedName>
    <definedName name="Serviços_5" localSheetId="7">#REF!</definedName>
    <definedName name="Serviços_5" localSheetId="6">#REF!</definedName>
    <definedName name="Serviços_5" localSheetId="5">#REF!</definedName>
    <definedName name="Serviços_5" localSheetId="4">#REF!</definedName>
    <definedName name="Serviços_5">[14]Serviços!$A$3:$AE$2694</definedName>
    <definedName name="Serviços_6" localSheetId="18">#REF!</definedName>
    <definedName name="Serviços_6" localSheetId="9">#REF!</definedName>
    <definedName name="Serviços_6" localSheetId="7">#REF!</definedName>
    <definedName name="Serviços_6" localSheetId="6">#REF!</definedName>
    <definedName name="Serviços_6" localSheetId="5">#REF!</definedName>
    <definedName name="Serviços_6" localSheetId="4">#REF!</definedName>
    <definedName name="Serviços_6">[14]Serviços!$A$3:$AE$2694</definedName>
    <definedName name="Serviços_7" localSheetId="18">#REF!</definedName>
    <definedName name="Serviços_7" localSheetId="9">#REF!</definedName>
    <definedName name="Serviços_7" localSheetId="7">#REF!</definedName>
    <definedName name="Serviços_7" localSheetId="6">#REF!</definedName>
    <definedName name="Serviços_7" localSheetId="5">#REF!</definedName>
    <definedName name="Serviços_7" localSheetId="4">#REF!</definedName>
    <definedName name="Serviços_7">[14]Serviços!$A$3:$AE$2694</definedName>
    <definedName name="Serviços_8" localSheetId="18">#REF!</definedName>
    <definedName name="Serviços_8" localSheetId="9">#REF!</definedName>
    <definedName name="Serviços_8" localSheetId="7">#REF!</definedName>
    <definedName name="Serviços_8" localSheetId="6">#REF!</definedName>
    <definedName name="Serviços_8" localSheetId="5">#REF!</definedName>
    <definedName name="Serviços_8" localSheetId="4">#REF!</definedName>
    <definedName name="Serviços_8">[14]Serviços!$A$3:$AE$2694</definedName>
    <definedName name="Serviços_9" localSheetId="18">#REF!</definedName>
    <definedName name="Serviços_9" localSheetId="9">#REF!</definedName>
    <definedName name="Serviços_9" localSheetId="7">#REF!</definedName>
    <definedName name="Serviços_9" localSheetId="6">#REF!</definedName>
    <definedName name="Serviços_9" localSheetId="5">#REF!</definedName>
    <definedName name="Serviços_9" localSheetId="4">#REF!</definedName>
    <definedName name="Serviços_9">[14]Serviços!$A$3:$AE$2694</definedName>
    <definedName name="SERVIÇOS_COMPLEMENTARES" localSheetId="14">#REF!</definedName>
    <definedName name="SERVIÇOS_COMPLEMENTARES" localSheetId="17">#REF!</definedName>
    <definedName name="SERVIÇOS_COMPLEMENTARES" localSheetId="18">#REF!</definedName>
    <definedName name="SERVIÇOS_COMPLEMENTARES" localSheetId="3">#REF!</definedName>
    <definedName name="SERVIÇOS_COMPLEMENTARES" localSheetId="9">#REF!</definedName>
    <definedName name="SERVIÇOS_COMPLEMENTARES" localSheetId="16">#REF!</definedName>
    <definedName name="SERVIÇOS_COMPLEMENTARES" localSheetId="15">#REF!</definedName>
    <definedName name="SERVIÇOS_COMPLEMENTARES" localSheetId="1">#REF!</definedName>
    <definedName name="SERVIÇOS_COMPLEMENTARES" localSheetId="7">#REF!</definedName>
    <definedName name="SERVIÇOS_COMPLEMENTARES" localSheetId="6">#REF!</definedName>
    <definedName name="SERVIÇOS_COMPLEMENTARES" localSheetId="5">#REF!</definedName>
    <definedName name="SERVIÇOS_COMPLEMENTARES" localSheetId="4">#REF!</definedName>
    <definedName name="SERVIÇOS_COMPLEMENTARES">#REF!</definedName>
    <definedName name="SERVIÇOS_PRELIMINARES" localSheetId="14">#REF!</definedName>
    <definedName name="SERVIÇOS_PRELIMINARES" localSheetId="17">#REF!</definedName>
    <definedName name="SERVIÇOS_PRELIMINARES" localSheetId="18">#REF!</definedName>
    <definedName name="SERVIÇOS_PRELIMINARES" localSheetId="3">#REF!</definedName>
    <definedName name="SERVIÇOS_PRELIMINARES" localSheetId="9">#REF!</definedName>
    <definedName name="SERVIÇOS_PRELIMINARES" localSheetId="16">#REF!</definedName>
    <definedName name="SERVIÇOS_PRELIMINARES" localSheetId="15">#REF!</definedName>
    <definedName name="SERVIÇOS_PRELIMINARES" localSheetId="1">#REF!</definedName>
    <definedName name="SERVIÇOS_PRELIMINARES" localSheetId="7">#REF!</definedName>
    <definedName name="SERVIÇOS_PRELIMINARES" localSheetId="6">#REF!</definedName>
    <definedName name="SERVIÇOS_PRELIMINARES" localSheetId="5">#REF!</definedName>
    <definedName name="SERVIÇOS_PRELIMINARES" localSheetId="4">#REF!</definedName>
    <definedName name="SERVIÇOS_PRELIMINARES">#REF!</definedName>
    <definedName name="SHO" localSheetId="14">#REF!</definedName>
    <definedName name="SHO" localSheetId="17">#REF!</definedName>
    <definedName name="SHO" localSheetId="18">#REF!</definedName>
    <definedName name="SHO" localSheetId="3">#REF!</definedName>
    <definedName name="SHO" localSheetId="9">#REF!</definedName>
    <definedName name="SHO" localSheetId="16">#REF!</definedName>
    <definedName name="SHO" localSheetId="15">#REF!</definedName>
    <definedName name="SHO" localSheetId="1">#REF!</definedName>
    <definedName name="SHO" localSheetId="7">#REF!</definedName>
    <definedName name="SHO" localSheetId="6">#REF!</definedName>
    <definedName name="SHO" localSheetId="5">#REF!</definedName>
    <definedName name="SHO" localSheetId="4">#REF!</definedName>
    <definedName name="SHO">#REF!</definedName>
    <definedName name="t3t34t" localSheetId="14">#REF!</definedName>
    <definedName name="t3t34t" localSheetId="3">#REF!</definedName>
    <definedName name="t3t34t" localSheetId="9">#REF!</definedName>
    <definedName name="t3t34t" localSheetId="1">#REF!</definedName>
    <definedName name="t3t34t" localSheetId="4">#REF!</definedName>
    <definedName name="t3t34t">#REF!</definedName>
    <definedName name="TABEMOP">[15]TABEMOP!$A$4:$C$8320</definedName>
    <definedName name="TERRAPLENAGEM" localSheetId="14">#REF!</definedName>
    <definedName name="TERRAPLENAGEM" localSheetId="17">#REF!</definedName>
    <definedName name="TERRAPLENAGEM" localSheetId="18">#REF!</definedName>
    <definedName name="TERRAPLENAGEM" localSheetId="3">#REF!</definedName>
    <definedName name="TERRAPLENAGEM" localSheetId="9">#REF!</definedName>
    <definedName name="TERRAPLENAGEM" localSheetId="16">#REF!</definedName>
    <definedName name="TERRAPLENAGEM" localSheetId="15">#REF!</definedName>
    <definedName name="TERRAPLENAGEM" localSheetId="1">#REF!</definedName>
    <definedName name="TERRAPLENAGEM" localSheetId="7">#REF!</definedName>
    <definedName name="TERRAPLENAGEM" localSheetId="6">#REF!</definedName>
    <definedName name="TERRAPLENAGEM" localSheetId="5">#REF!</definedName>
    <definedName name="TERRAPLENAGEM" localSheetId="4">#REF!</definedName>
    <definedName name="TERRAPLENAGEM">#REF!</definedName>
    <definedName name="TG" localSheetId="14">#REF!</definedName>
    <definedName name="TG" localSheetId="17">#REF!</definedName>
    <definedName name="TG" localSheetId="18">#REF!</definedName>
    <definedName name="TG" localSheetId="3">#REF!</definedName>
    <definedName name="TG" localSheetId="9">#REF!</definedName>
    <definedName name="TG" localSheetId="16">#REF!</definedName>
    <definedName name="TG" localSheetId="15">#REF!</definedName>
    <definedName name="TG" localSheetId="1">#REF!</definedName>
    <definedName name="TG" localSheetId="7">#REF!</definedName>
    <definedName name="TG" localSheetId="6">#REF!</definedName>
    <definedName name="TG" localSheetId="5">#REF!</definedName>
    <definedName name="TG" localSheetId="4">#REF!</definedName>
    <definedName name="TG">#REF!</definedName>
    <definedName name="tgr" localSheetId="14">#REF!</definedName>
    <definedName name="tgr" localSheetId="17">#REF!</definedName>
    <definedName name="tgr" localSheetId="18">#REF!</definedName>
    <definedName name="tgr" localSheetId="3">#REF!</definedName>
    <definedName name="tgr" localSheetId="9">#REF!</definedName>
    <definedName name="tgr" localSheetId="16">#REF!</definedName>
    <definedName name="tgr" localSheetId="15">#REF!</definedName>
    <definedName name="tgr" localSheetId="1">#REF!</definedName>
    <definedName name="tgr" localSheetId="7">#REF!</definedName>
    <definedName name="tgr" localSheetId="6">#REF!</definedName>
    <definedName name="tgr" localSheetId="5">#REF!</definedName>
    <definedName name="tgr" localSheetId="4">#REF!</definedName>
    <definedName name="tgr">#REF!</definedName>
    <definedName name="TITULOS" localSheetId="14">#REF!</definedName>
    <definedName name="TITULOS" localSheetId="17">#REF!</definedName>
    <definedName name="TITULOS" localSheetId="18">#REF!</definedName>
    <definedName name="TITULOS" localSheetId="3">#REF!</definedName>
    <definedName name="TITULOS" localSheetId="9">#REF!</definedName>
    <definedName name="TITULOS" localSheetId="16">#REF!</definedName>
    <definedName name="TITULOS" localSheetId="15">#REF!</definedName>
    <definedName name="TITULOS" localSheetId="1">#REF!</definedName>
    <definedName name="TITULOS" localSheetId="7">#REF!</definedName>
    <definedName name="TITULOS" localSheetId="6">#REF!</definedName>
    <definedName name="TITULOS" localSheetId="5">#REF!</definedName>
    <definedName name="TITULOS" localSheetId="4">#REF!</definedName>
    <definedName name="TITULOS">#REF!</definedName>
    <definedName name="_xlnm.Print_Titles" localSheetId="10">'1.0 - Mão de Obra Direta (MO)'!#REF!</definedName>
    <definedName name="_xlnm.Print_Titles" localSheetId="11">'2.0 - Custos Dependentes (MO)'!#REF!</definedName>
    <definedName name="_xlnm.Print_Titles" localSheetId="12">'3.0 - Custos Dependentes (Km)'!#REF!</definedName>
    <definedName name="_xlnm.Print_Titles" localSheetId="13">'4.0 - Custos Fixos'!#REF!</definedName>
    <definedName name="_xlnm.Print_Titles" localSheetId="14">'5.0 - Custos Destinação'!#REF!</definedName>
    <definedName name="_xlnm.Print_Titles" localSheetId="8">'Dados Gerais RSS'!$1:$1</definedName>
    <definedName name="_xlnm.Print_Titles" localSheetId="15">'MO - ENTULHO'!$1:$2</definedName>
    <definedName name="TOTAL_GERAL_DA_OBRA" localSheetId="17">#REF!</definedName>
    <definedName name="TOTAL_GERAL_DA_OBRA" localSheetId="18">#REF!</definedName>
    <definedName name="TOTAL_GERAL_DA_OBRA" localSheetId="9">#REF!</definedName>
    <definedName name="TOTAL_GERAL_DA_OBRA" localSheetId="7">#REF!</definedName>
    <definedName name="TOTAL_GERAL_DA_OBRA" localSheetId="6">#REF!</definedName>
    <definedName name="TOTAL_GERAL_DA_OBRA" localSheetId="5">#REF!</definedName>
    <definedName name="TOTAL_GERAL_DA_OBRA" localSheetId="4">#REF!</definedName>
    <definedName name="TOTAL_GERAL_DA_OBRA">'[3]Tab. Procv 1'!$D$495</definedName>
    <definedName name="TOTAL_GERAL_DO_SUBTÍTULO_A" localSheetId="14">'[3]Tab. Procv 1'!#REF!</definedName>
    <definedName name="TOTAL_GERAL_DO_SUBTÍTULO_A" localSheetId="17">#REF!</definedName>
    <definedName name="TOTAL_GERAL_DO_SUBTÍTULO_A" localSheetId="18">#REF!</definedName>
    <definedName name="TOTAL_GERAL_DO_SUBTÍTULO_A" localSheetId="3">'[3]Tab. Procv 1'!#REF!</definedName>
    <definedName name="TOTAL_GERAL_DO_SUBTÍTULO_A" localSheetId="9">#REF!</definedName>
    <definedName name="TOTAL_GERAL_DO_SUBTÍTULO_A" localSheetId="16">'[3]Tab. Procv 1'!#REF!</definedName>
    <definedName name="TOTAL_GERAL_DO_SUBTÍTULO_A" localSheetId="15">'[3]Tab. Procv 1'!#REF!</definedName>
    <definedName name="TOTAL_GERAL_DO_SUBTÍTULO_A" localSheetId="1">'[3]Tab. Procv 1'!#REF!</definedName>
    <definedName name="TOTAL_GERAL_DO_SUBTÍTULO_A" localSheetId="7">#REF!</definedName>
    <definedName name="TOTAL_GERAL_DO_SUBTÍTULO_A" localSheetId="6">#REF!</definedName>
    <definedName name="TOTAL_GERAL_DO_SUBTÍTULO_A" localSheetId="5">#REF!</definedName>
    <definedName name="TOTAL_GERAL_DO_SUBTÍTULO_A" localSheetId="4">#REF!</definedName>
    <definedName name="TOTAL_GERAL_DO_SUBTÍTULO_A">'[3]Tab. Procv 1'!#REF!</definedName>
    <definedName name="tr" localSheetId="14">#REF!</definedName>
    <definedName name="tr" localSheetId="17">#REF!</definedName>
    <definedName name="tr" localSheetId="18">#REF!</definedName>
    <definedName name="tr" localSheetId="3">#REF!</definedName>
    <definedName name="tr" localSheetId="9">#REF!</definedName>
    <definedName name="tr" localSheetId="16">#REF!</definedName>
    <definedName name="tr" localSheetId="15">#REF!</definedName>
    <definedName name="tr" localSheetId="1">#REF!</definedName>
    <definedName name="tr" localSheetId="7">#REF!</definedName>
    <definedName name="tr" localSheetId="6">#REF!</definedName>
    <definedName name="tr" localSheetId="5">#REF!</definedName>
    <definedName name="tr" localSheetId="4">#REF!</definedName>
    <definedName name="tr">#REF!</definedName>
    <definedName name="trhwt" localSheetId="14">#REF!</definedName>
    <definedName name="trhwt" localSheetId="17">#REF!</definedName>
    <definedName name="trhwt" localSheetId="18">#REF!</definedName>
    <definedName name="trhwt" localSheetId="3">#REF!</definedName>
    <definedName name="trhwt" localSheetId="9">#REF!</definedName>
    <definedName name="trhwt" localSheetId="16">#REF!</definedName>
    <definedName name="trhwt" localSheetId="15">#REF!</definedName>
    <definedName name="trhwt" localSheetId="1">#REF!</definedName>
    <definedName name="trhwt" localSheetId="7">#REF!</definedName>
    <definedName name="trhwt" localSheetId="6">#REF!</definedName>
    <definedName name="trhwt" localSheetId="5">#REF!</definedName>
    <definedName name="trhwt" localSheetId="4">#REF!</definedName>
    <definedName name="trhwt">#REF!</definedName>
    <definedName name="tribobó" localSheetId="14">#REF!</definedName>
    <definedName name="tribobó" localSheetId="17">#REF!</definedName>
    <definedName name="tribobó" localSheetId="18">#REF!</definedName>
    <definedName name="tribobó" localSheetId="3">#REF!</definedName>
    <definedName name="tribobó" localSheetId="9">#REF!</definedName>
    <definedName name="tribobó" localSheetId="16">#REF!</definedName>
    <definedName name="tribobó" localSheetId="15">#REF!</definedName>
    <definedName name="tribobó" localSheetId="1">#REF!</definedName>
    <definedName name="tribobó" localSheetId="7">#REF!</definedName>
    <definedName name="tribobó" localSheetId="6">#REF!</definedName>
    <definedName name="tribobó" localSheetId="5">#REF!</definedName>
    <definedName name="tribobó" localSheetId="4">#REF!</definedName>
    <definedName name="tribobó">#REF!</definedName>
    <definedName name="trindade" localSheetId="14">#REF!</definedName>
    <definedName name="trindade" localSheetId="17">#REF!</definedName>
    <definedName name="trindade" localSheetId="18">#REF!</definedName>
    <definedName name="trindade" localSheetId="3">#REF!</definedName>
    <definedName name="trindade" localSheetId="9">#REF!</definedName>
    <definedName name="trindade" localSheetId="16">#REF!</definedName>
    <definedName name="trindade" localSheetId="15">#REF!</definedName>
    <definedName name="trindade" localSheetId="1">#REF!</definedName>
    <definedName name="trindade" localSheetId="7">#REF!</definedName>
    <definedName name="trindade" localSheetId="6">#REF!</definedName>
    <definedName name="trindade" localSheetId="5">#REF!</definedName>
    <definedName name="trindade" localSheetId="4">#REF!</definedName>
    <definedName name="trindade">#REF!</definedName>
    <definedName name="TRTR" localSheetId="14">#REF!</definedName>
    <definedName name="TRTR" localSheetId="17">#REF!</definedName>
    <definedName name="TRTR" localSheetId="18">#REF!</definedName>
    <definedName name="TRTR" localSheetId="3">#REF!</definedName>
    <definedName name="TRTR" localSheetId="9">#REF!</definedName>
    <definedName name="TRTR" localSheetId="16">#REF!</definedName>
    <definedName name="TRTR" localSheetId="15">#REF!</definedName>
    <definedName name="TRTR" localSheetId="1">#REF!</definedName>
    <definedName name="TRTR" localSheetId="7">#REF!</definedName>
    <definedName name="TRTR" localSheetId="6">#REF!</definedName>
    <definedName name="TRTR" localSheetId="5">#REF!</definedName>
    <definedName name="TRTR" localSheetId="4">#REF!</definedName>
    <definedName name="TRTR">#REF!</definedName>
    <definedName name="tshrshrh" localSheetId="14">#REF!</definedName>
    <definedName name="tshrshrh" localSheetId="17">#REF!</definedName>
    <definedName name="tshrshrh" localSheetId="18">#REF!</definedName>
    <definedName name="tshrshrh" localSheetId="3">#REF!</definedName>
    <definedName name="tshrshrh" localSheetId="9">#REF!</definedName>
    <definedName name="tshrshrh" localSheetId="16">#REF!</definedName>
    <definedName name="tshrshrh" localSheetId="15">#REF!</definedName>
    <definedName name="tshrshrh" localSheetId="1">#REF!</definedName>
    <definedName name="tshrshrh" localSheetId="7">#REF!</definedName>
    <definedName name="tshrshrh" localSheetId="6">#REF!</definedName>
    <definedName name="tshrshrh" localSheetId="5">#REF!</definedName>
    <definedName name="tshrshrh" localSheetId="4">#REF!</definedName>
    <definedName name="tshrshrh">#REF!</definedName>
    <definedName name="twet" localSheetId="14">'[2]Memo RERA'!#REF!</definedName>
    <definedName name="twet" localSheetId="17">'[2]Memo RERA'!#REF!</definedName>
    <definedName name="twet" localSheetId="18">'[2]Memo RERA'!#REF!</definedName>
    <definedName name="twet" localSheetId="3">'[2]Memo RERA'!#REF!</definedName>
    <definedName name="twet" localSheetId="9">'[2]Memo RERA'!#REF!</definedName>
    <definedName name="twet" localSheetId="1">'[2]Memo RERA'!#REF!</definedName>
    <definedName name="twet" localSheetId="7">'[2]Memo RERA'!#REF!</definedName>
    <definedName name="twet" localSheetId="6">'[2]Memo RERA'!#REF!</definedName>
    <definedName name="twet" localSheetId="5">'[2]Memo RERA'!#REF!</definedName>
    <definedName name="twet" localSheetId="4">'[2]Memo RERA'!#REF!</definedName>
    <definedName name="twet">'[2]Memo RERA'!#REF!</definedName>
    <definedName name="ty5yryh" localSheetId="14">[1]Plan1!#REF!</definedName>
    <definedName name="ty5yryh" localSheetId="18">[1]Plan1!#REF!</definedName>
    <definedName name="ty5yryh" localSheetId="3">[1]Plan1!#REF!</definedName>
    <definedName name="ty5yryh" localSheetId="9">[1]Plan1!#REF!</definedName>
    <definedName name="ty5yryh" localSheetId="1">[1]Plan1!#REF!</definedName>
    <definedName name="ty5yryh" localSheetId="7">[1]Plan1!#REF!</definedName>
    <definedName name="ty5yryh" localSheetId="6">[1]Plan1!#REF!</definedName>
    <definedName name="ty5yryh" localSheetId="5">[1]Plan1!#REF!</definedName>
    <definedName name="ty5yryh" localSheetId="4">[1]Plan1!#REF!</definedName>
    <definedName name="ty5yryh">[1]Plan1!#REF!</definedName>
    <definedName name="TYE56UE5" localSheetId="14">#REF!</definedName>
    <definedName name="TYE56UE5" localSheetId="3">#REF!</definedName>
    <definedName name="TYE56UE5" localSheetId="9">#REF!</definedName>
    <definedName name="TYE56UE5" localSheetId="1">#REF!</definedName>
    <definedName name="TYE56UE5" localSheetId="4">#REF!</definedName>
    <definedName name="TYE56UE5">#REF!</definedName>
    <definedName name="tyewr" localSheetId="14">#REF!</definedName>
    <definedName name="tyewr" localSheetId="17">#REF!</definedName>
    <definedName name="tyewr" localSheetId="18">#REF!</definedName>
    <definedName name="tyewr" localSheetId="3">#REF!</definedName>
    <definedName name="tyewr" localSheetId="9">#REF!</definedName>
    <definedName name="tyewr" localSheetId="16">#REF!</definedName>
    <definedName name="tyewr" localSheetId="15">#REF!</definedName>
    <definedName name="tyewr" localSheetId="1">#REF!</definedName>
    <definedName name="tyewr" localSheetId="7">#REF!</definedName>
    <definedName name="tyewr" localSheetId="6">#REF!</definedName>
    <definedName name="tyewr" localSheetId="5">#REF!</definedName>
    <definedName name="tyewr" localSheetId="4">#REF!</definedName>
    <definedName name="tyewr">#REF!</definedName>
    <definedName name="tyrthyhyrhyh" localSheetId="14">[1]Plan1!#REF!</definedName>
    <definedName name="tyrthyhyrhyh" localSheetId="18">[1]Plan1!#REF!</definedName>
    <definedName name="tyrthyhyrhyh" localSheetId="3">[1]Plan1!#REF!</definedName>
    <definedName name="tyrthyhyrhyh" localSheetId="9">[1]Plan1!#REF!</definedName>
    <definedName name="tyrthyhyrhyh" localSheetId="1">[1]Plan1!#REF!</definedName>
    <definedName name="tyrthyhyrhyh" localSheetId="6">[1]Plan1!#REF!</definedName>
    <definedName name="tyrthyhyrhyh" localSheetId="4">[1]Plan1!#REF!</definedName>
    <definedName name="tyrthyhyrhyh">[1]Plan1!#REF!</definedName>
    <definedName name="tytyehjet" localSheetId="14">#REF!</definedName>
    <definedName name="tytyehjet" localSheetId="17">#REF!</definedName>
    <definedName name="tytyehjet" localSheetId="18">#REF!</definedName>
    <definedName name="tytyehjet" localSheetId="3">#REF!</definedName>
    <definedName name="tytyehjet" localSheetId="9">#REF!</definedName>
    <definedName name="tytyehjet" localSheetId="16">#REF!</definedName>
    <definedName name="tytyehjet" localSheetId="15">#REF!</definedName>
    <definedName name="tytyehjet" localSheetId="1">#REF!</definedName>
    <definedName name="tytyehjet" localSheetId="7">#REF!</definedName>
    <definedName name="tytyehjet" localSheetId="6">#REF!</definedName>
    <definedName name="tytyehjet" localSheetId="5">#REF!</definedName>
    <definedName name="tytyehjet" localSheetId="4">#REF!</definedName>
    <definedName name="tytyehjet">#REF!</definedName>
    <definedName name="u74u4u" localSheetId="14">#REF!</definedName>
    <definedName name="u74u4u" localSheetId="17">#REF!</definedName>
    <definedName name="u74u4u" localSheetId="18">#REF!</definedName>
    <definedName name="u74u4u" localSheetId="3">#REF!</definedName>
    <definedName name="u74u4u" localSheetId="9">#REF!</definedName>
    <definedName name="u74u4u" localSheetId="16">#REF!</definedName>
    <definedName name="u74u4u" localSheetId="15">#REF!</definedName>
    <definedName name="u74u4u" localSheetId="1">#REF!</definedName>
    <definedName name="u74u4u" localSheetId="7">#REF!</definedName>
    <definedName name="u74u4u" localSheetId="6">#REF!</definedName>
    <definedName name="u74u4u" localSheetId="5">#REF!</definedName>
    <definedName name="u74u4u" localSheetId="4">#REF!</definedName>
    <definedName name="u74u4u">#REF!</definedName>
    <definedName name="ue" localSheetId="14">'[2]Memo RERA'!#REF!</definedName>
    <definedName name="ue" localSheetId="17">'[2]Memo RERA'!#REF!</definedName>
    <definedName name="ue" localSheetId="18">'[2]Memo RERA'!#REF!</definedName>
    <definedName name="ue" localSheetId="3">'[2]Memo RERA'!#REF!</definedName>
    <definedName name="ue" localSheetId="9">'[2]Memo RERA'!#REF!</definedName>
    <definedName name="ue" localSheetId="1">'[2]Memo RERA'!#REF!</definedName>
    <definedName name="ue" localSheetId="7">'[2]Memo RERA'!#REF!</definedName>
    <definedName name="ue" localSheetId="6">'[2]Memo RERA'!#REF!</definedName>
    <definedName name="ue" localSheetId="5">'[2]Memo RERA'!#REF!</definedName>
    <definedName name="ue" localSheetId="4">'[2]Memo RERA'!#REF!</definedName>
    <definedName name="ue">'[2]Memo RERA'!#REF!</definedName>
    <definedName name="usina" localSheetId="14">#REF!</definedName>
    <definedName name="usina" localSheetId="17">#REF!</definedName>
    <definedName name="usina" localSheetId="18">#REF!</definedName>
    <definedName name="usina" localSheetId="3">#REF!</definedName>
    <definedName name="usina" localSheetId="9">#REF!</definedName>
    <definedName name="usina" localSheetId="16">#REF!</definedName>
    <definedName name="usina" localSheetId="15">#REF!</definedName>
    <definedName name="usina" localSheetId="1">#REF!</definedName>
    <definedName name="usina" localSheetId="7">#REF!</definedName>
    <definedName name="usina" localSheetId="6">#REF!</definedName>
    <definedName name="usina" localSheetId="5">#REF!</definedName>
    <definedName name="usina" localSheetId="4">#REF!</definedName>
    <definedName name="usina">#REF!</definedName>
    <definedName name="vfds" localSheetId="14">#REF!</definedName>
    <definedName name="vfds" localSheetId="17">#REF!</definedName>
    <definedName name="vfds" localSheetId="18">#REF!</definedName>
    <definedName name="vfds" localSheetId="3">#REF!</definedName>
    <definedName name="vfds" localSheetId="9">#REF!</definedName>
    <definedName name="vfds" localSheetId="16">#REF!</definedName>
    <definedName name="vfds" localSheetId="15">#REF!</definedName>
    <definedName name="vfds" localSheetId="1">#REF!</definedName>
    <definedName name="vfds" localSheetId="7">#REF!</definedName>
    <definedName name="vfds" localSheetId="6">#REF!</definedName>
    <definedName name="vfds" localSheetId="5">#REF!</definedName>
    <definedName name="vfds" localSheetId="4">#REF!</definedName>
    <definedName name="vfds">#REF!</definedName>
    <definedName name="vfergqerg" localSheetId="14">#REF!</definedName>
    <definedName name="vfergqerg" localSheetId="17">#REF!</definedName>
    <definedName name="vfergqerg" localSheetId="18">#REF!</definedName>
    <definedName name="vfergqerg" localSheetId="3">#REF!</definedName>
    <definedName name="vfergqerg" localSheetId="9">#REF!</definedName>
    <definedName name="vfergqerg" localSheetId="16">#REF!</definedName>
    <definedName name="vfergqerg" localSheetId="15">#REF!</definedName>
    <definedName name="vfergqerg" localSheetId="1">#REF!</definedName>
    <definedName name="vfergqerg" localSheetId="7">#REF!</definedName>
    <definedName name="vfergqerg" localSheetId="6">#REF!</definedName>
    <definedName name="vfergqerg" localSheetId="5">#REF!</definedName>
    <definedName name="vfergqerg" localSheetId="4">#REF!</definedName>
    <definedName name="vfergqerg">#REF!</definedName>
    <definedName name="vfzdgg" localSheetId="14">[1]Plan1!#REF!</definedName>
    <definedName name="vfzdgg" localSheetId="3">[1]Plan1!#REF!</definedName>
    <definedName name="vfzdgg" localSheetId="1">[1]Plan1!#REF!</definedName>
    <definedName name="vfzdgg" localSheetId="4">[1]Plan1!#REF!</definedName>
    <definedName name="vfzdgg">[1]Plan1!#REF!</definedName>
    <definedName name="VGADFG" localSheetId="14">#REF!</definedName>
    <definedName name="VGADFG" localSheetId="17">#REF!</definedName>
    <definedName name="VGADFG" localSheetId="18">#REF!</definedName>
    <definedName name="VGADFG" localSheetId="3">#REF!</definedName>
    <definedName name="VGADFG" localSheetId="9">#REF!</definedName>
    <definedName name="VGADFG" localSheetId="16">#REF!</definedName>
    <definedName name="VGADFG" localSheetId="15">#REF!</definedName>
    <definedName name="VGADFG" localSheetId="1">#REF!</definedName>
    <definedName name="VGADFG" localSheetId="7">#REF!</definedName>
    <definedName name="VGADFG" localSheetId="6">#REF!</definedName>
    <definedName name="VGADFG" localSheetId="5">#REF!</definedName>
    <definedName name="VGADFG" localSheetId="4">#REF!</definedName>
    <definedName name="VGADFG">#REF!</definedName>
    <definedName name="VHJMHFMF" localSheetId="14">[1]Plan1!#REF!</definedName>
    <definedName name="VHJMHFMF" localSheetId="17">[1]Plan1!#REF!</definedName>
    <definedName name="VHJMHFMF" localSheetId="18">[1]Plan1!#REF!</definedName>
    <definedName name="VHJMHFMF" localSheetId="3">[1]Plan1!#REF!</definedName>
    <definedName name="VHJMHFMF" localSheetId="9">[1]Plan1!#REF!</definedName>
    <definedName name="VHJMHFMF" localSheetId="1">[1]Plan1!#REF!</definedName>
    <definedName name="VHJMHFMF" localSheetId="7">[1]Plan1!#REF!</definedName>
    <definedName name="VHJMHFMF" localSheetId="6">[1]Plan1!#REF!</definedName>
    <definedName name="VHJMHFMF" localSheetId="5">[1]Plan1!#REF!</definedName>
    <definedName name="VHJMHFMF" localSheetId="4">[1]Plan1!#REF!</definedName>
    <definedName name="VHJMHFMF">[1]Plan1!#REF!</definedName>
    <definedName name="volumedebrita" localSheetId="14">#REF!</definedName>
    <definedName name="volumedebrita" localSheetId="17">#REF!</definedName>
    <definedName name="volumedebrita" localSheetId="18">#REF!</definedName>
    <definedName name="volumedebrita" localSheetId="3">#REF!</definedName>
    <definedName name="volumedebrita" localSheetId="9">#REF!</definedName>
    <definedName name="volumedebrita" localSheetId="16">#REF!</definedName>
    <definedName name="volumedebrita" localSheetId="15">#REF!</definedName>
    <definedName name="volumedebrita" localSheetId="1">#REF!</definedName>
    <definedName name="volumedebrita" localSheetId="7">#REF!</definedName>
    <definedName name="volumedebrita" localSheetId="6">#REF!</definedName>
    <definedName name="volumedebrita" localSheetId="5">#REF!</definedName>
    <definedName name="volumedebrita" localSheetId="4">#REF!</definedName>
    <definedName name="volumedebrita">#REF!</definedName>
    <definedName name="volumedecorte" localSheetId="14">#REF!</definedName>
    <definedName name="volumedecorte" localSheetId="17">#REF!</definedName>
    <definedName name="volumedecorte" localSheetId="18">#REF!</definedName>
    <definedName name="volumedecorte" localSheetId="3">#REF!</definedName>
    <definedName name="volumedecorte" localSheetId="9">#REF!</definedName>
    <definedName name="volumedecorte" localSheetId="16">#REF!</definedName>
    <definedName name="volumedecorte" localSheetId="15">#REF!</definedName>
    <definedName name="volumedecorte" localSheetId="1">#REF!</definedName>
    <definedName name="volumedecorte" localSheetId="7">#REF!</definedName>
    <definedName name="volumedecorte" localSheetId="6">#REF!</definedName>
    <definedName name="volumedecorte" localSheetId="5">#REF!</definedName>
    <definedName name="volumedecorte" localSheetId="4">#REF!</definedName>
    <definedName name="volumedecorte">#REF!</definedName>
    <definedName name="volumedepv" localSheetId="14">#REF!</definedName>
    <definedName name="volumedepv" localSheetId="17">#REF!</definedName>
    <definedName name="volumedepv" localSheetId="18">#REF!</definedName>
    <definedName name="volumedepv" localSheetId="3">#REF!</definedName>
    <definedName name="volumedepv" localSheetId="9">#REF!</definedName>
    <definedName name="volumedepv" localSheetId="16">#REF!</definedName>
    <definedName name="volumedepv" localSheetId="15">#REF!</definedName>
    <definedName name="volumedepv" localSheetId="1">#REF!</definedName>
    <definedName name="volumedepv" localSheetId="7">#REF!</definedName>
    <definedName name="volumedepv" localSheetId="6">#REF!</definedName>
    <definedName name="volumedepv" localSheetId="5">#REF!</definedName>
    <definedName name="volumedepv" localSheetId="4">#REF!</definedName>
    <definedName name="volumedepv">#REF!</definedName>
    <definedName name="VSFDXGSFDG" localSheetId="14">#REF!</definedName>
    <definedName name="VSFDXGSFDG" localSheetId="17">#REF!</definedName>
    <definedName name="VSFDXGSFDG" localSheetId="18">#REF!</definedName>
    <definedName name="VSFDXGSFDG" localSheetId="3">#REF!</definedName>
    <definedName name="VSFDXGSFDG" localSheetId="9">#REF!</definedName>
    <definedName name="VSFDXGSFDG" localSheetId="16">#REF!</definedName>
    <definedName name="VSFDXGSFDG" localSheetId="15">#REF!</definedName>
    <definedName name="VSFDXGSFDG" localSheetId="1">#REF!</definedName>
    <definedName name="VSFDXGSFDG" localSheetId="7">#REF!</definedName>
    <definedName name="VSFDXGSFDG" localSheetId="6">#REF!</definedName>
    <definedName name="VSFDXGSFDG" localSheetId="5">#REF!</definedName>
    <definedName name="VSFDXGSFDG" localSheetId="4">#REF!</definedName>
    <definedName name="VSFDXGSFDG">#REF!</definedName>
    <definedName name="VZDV" localSheetId="14">#REF!</definedName>
    <definedName name="VZDV" localSheetId="17">#REF!</definedName>
    <definedName name="VZDV" localSheetId="18">#REF!</definedName>
    <definedName name="VZDV" localSheetId="3">#REF!</definedName>
    <definedName name="VZDV" localSheetId="9">#REF!</definedName>
    <definedName name="VZDV" localSheetId="16">#REF!</definedName>
    <definedName name="VZDV" localSheetId="15">#REF!</definedName>
    <definedName name="VZDV" localSheetId="1">#REF!</definedName>
    <definedName name="VZDV" localSheetId="7">#REF!</definedName>
    <definedName name="VZDV" localSheetId="6">#REF!</definedName>
    <definedName name="VZDV" localSheetId="5">#REF!</definedName>
    <definedName name="VZDV" localSheetId="4">#REF!</definedName>
    <definedName name="VZDV">#REF!</definedName>
    <definedName name="VZFB" localSheetId="14">[16]Plan1!#REF!</definedName>
    <definedName name="VZFB" localSheetId="17">[16]Plan1!#REF!</definedName>
    <definedName name="VZFB" localSheetId="18">[16]Plan1!#REF!</definedName>
    <definedName name="VZFB" localSheetId="3">[16]Plan1!#REF!</definedName>
    <definedName name="VZFB" localSheetId="9">[16]Plan1!#REF!</definedName>
    <definedName name="VZFB" localSheetId="1">[16]Plan1!#REF!</definedName>
    <definedName name="VZFB" localSheetId="7">[16]Plan1!#REF!</definedName>
    <definedName name="VZFB" localSheetId="6">[16]Plan1!#REF!</definedName>
    <definedName name="VZFB" localSheetId="5">[16]Plan1!#REF!</definedName>
    <definedName name="VZFB" localSheetId="4">[16]Plan1!#REF!</definedName>
    <definedName name="VZFB">[16]Plan1!#REF!</definedName>
    <definedName name="wef" localSheetId="14">[7]memo!#REF!</definedName>
    <definedName name="wef" localSheetId="17">[7]memo!#REF!</definedName>
    <definedName name="wef" localSheetId="18">[7]memo!#REF!</definedName>
    <definedName name="wef" localSheetId="3">[7]memo!#REF!</definedName>
    <definedName name="wef" localSheetId="9">[7]memo!#REF!</definedName>
    <definedName name="wef" localSheetId="1">[7]memo!#REF!</definedName>
    <definedName name="wef" localSheetId="7">[7]memo!#REF!</definedName>
    <definedName name="wef" localSheetId="6">[7]memo!#REF!</definedName>
    <definedName name="wef" localSheetId="5">[7]memo!#REF!</definedName>
    <definedName name="wef" localSheetId="4">[7]memo!#REF!</definedName>
    <definedName name="wef">[7]memo!#REF!</definedName>
    <definedName name="WETREWQT" localSheetId="14">#REF!</definedName>
    <definedName name="WETREWQT" localSheetId="17">#REF!</definedName>
    <definedName name="WETREWQT" localSheetId="18">#REF!</definedName>
    <definedName name="WETREWQT" localSheetId="3">#REF!</definedName>
    <definedName name="WETREWQT" localSheetId="9">#REF!</definedName>
    <definedName name="WETREWQT" localSheetId="16">#REF!</definedName>
    <definedName name="WETREWQT" localSheetId="15">#REF!</definedName>
    <definedName name="WETREWQT" localSheetId="1">#REF!</definedName>
    <definedName name="WETREWQT" localSheetId="7">#REF!</definedName>
    <definedName name="WETREWQT" localSheetId="6">#REF!</definedName>
    <definedName name="WETREWQT" localSheetId="5">#REF!</definedName>
    <definedName name="WETREWQT" localSheetId="4">#REF!</definedName>
    <definedName name="WETREWQT">#REF!</definedName>
    <definedName name="wfw" localSheetId="14">[17]Plan1!#REF!</definedName>
    <definedName name="wfw" localSheetId="17">[17]Plan1!#REF!</definedName>
    <definedName name="wfw" localSheetId="18">[17]Plan1!#REF!</definedName>
    <definedName name="wfw" localSheetId="3">[17]Plan1!#REF!</definedName>
    <definedName name="wfw" localSheetId="9">[17]Plan1!#REF!</definedName>
    <definedName name="wfw" localSheetId="1">[17]Plan1!#REF!</definedName>
    <definedName name="wfw" localSheetId="7">[17]Plan1!#REF!</definedName>
    <definedName name="wfw" localSheetId="6">[17]Plan1!#REF!</definedName>
    <definedName name="wfw" localSheetId="5">[17]Plan1!#REF!</definedName>
    <definedName name="wfw" localSheetId="4">[17]Plan1!#REF!</definedName>
    <definedName name="wfw">[17]Plan1!#REF!</definedName>
    <definedName name="WILLY" localSheetId="14">#REF!</definedName>
    <definedName name="WILLY" localSheetId="17">#REF!</definedName>
    <definedName name="WILLY" localSheetId="18">#REF!</definedName>
    <definedName name="WILLY" localSheetId="3">#REF!</definedName>
    <definedName name="WILLY" localSheetId="9">#REF!</definedName>
    <definedName name="WILLY" localSheetId="16">#REF!</definedName>
    <definedName name="WILLY" localSheetId="15">#REF!</definedName>
    <definedName name="WILLY" localSheetId="1">#REF!</definedName>
    <definedName name="WILLY" localSheetId="7">#REF!</definedName>
    <definedName name="WILLY" localSheetId="6">#REF!</definedName>
    <definedName name="WILLY" localSheetId="5">#REF!</definedName>
    <definedName name="WILLY" localSheetId="4">#REF!</definedName>
    <definedName name="WILLY">#REF!</definedName>
    <definedName name="x" localSheetId="14">#REF!</definedName>
    <definedName name="x" localSheetId="17">#REF!</definedName>
    <definedName name="x" localSheetId="18">#REF!</definedName>
    <definedName name="x" localSheetId="3">#REF!</definedName>
    <definedName name="x" localSheetId="9">#REF!</definedName>
    <definedName name="x" localSheetId="16">#REF!</definedName>
    <definedName name="x" localSheetId="15">#REF!</definedName>
    <definedName name="x" localSheetId="1">#REF!</definedName>
    <definedName name="x" localSheetId="7">#REF!</definedName>
    <definedName name="x" localSheetId="6">#REF!</definedName>
    <definedName name="x" localSheetId="5">#REF!</definedName>
    <definedName name="x" localSheetId="4">#REF!</definedName>
    <definedName name="x">#REF!</definedName>
    <definedName name="xxx" localSheetId="14">#REF!</definedName>
    <definedName name="xxx" localSheetId="17">#REF!</definedName>
    <definedName name="xxx" localSheetId="18">#REF!</definedName>
    <definedName name="xxx" localSheetId="3">#REF!</definedName>
    <definedName name="xxx" localSheetId="9">#REF!</definedName>
    <definedName name="xxx" localSheetId="16">#REF!</definedName>
    <definedName name="xxx" localSheetId="15">#REF!</definedName>
    <definedName name="xxx" localSheetId="1">#REF!</definedName>
    <definedName name="xxx" localSheetId="7">#REF!</definedName>
    <definedName name="xxx" localSheetId="6">#REF!</definedName>
    <definedName name="xxx" localSheetId="5">#REF!</definedName>
    <definedName name="xxx" localSheetId="4">#REF!</definedName>
    <definedName name="xxx">#REF!</definedName>
    <definedName name="XXX010160100" localSheetId="14">#REF!</definedName>
    <definedName name="XXX010160100" localSheetId="17">#REF!</definedName>
    <definedName name="XXX010160100" localSheetId="18">#REF!</definedName>
    <definedName name="XXX010160100" localSheetId="3">#REF!</definedName>
    <definedName name="XXX010160100" localSheetId="9">#REF!</definedName>
    <definedName name="XXX010160100" localSheetId="16">#REF!</definedName>
    <definedName name="XXX010160100" localSheetId="15">#REF!</definedName>
    <definedName name="XXX010160100" localSheetId="1">#REF!</definedName>
    <definedName name="XXX010160100" localSheetId="7">#REF!</definedName>
    <definedName name="XXX010160100" localSheetId="6">#REF!</definedName>
    <definedName name="XXX010160100" localSheetId="5">#REF!</definedName>
    <definedName name="XXX010160100" localSheetId="4">#REF!</definedName>
    <definedName name="XXX010160100">#REF!</definedName>
    <definedName name="y54yqw" localSheetId="14">#REF!</definedName>
    <definedName name="y54yqw" localSheetId="17">#REF!</definedName>
    <definedName name="y54yqw" localSheetId="18">#REF!</definedName>
    <definedName name="y54yqw" localSheetId="3">#REF!</definedName>
    <definedName name="y54yqw" localSheetId="9">#REF!</definedName>
    <definedName name="y54yqw" localSheetId="16">#REF!</definedName>
    <definedName name="y54yqw" localSheetId="15">#REF!</definedName>
    <definedName name="y54yqw" localSheetId="1">#REF!</definedName>
    <definedName name="y54yqw" localSheetId="7">#REF!</definedName>
    <definedName name="y54yqw" localSheetId="6">#REF!</definedName>
    <definedName name="y54yqw" localSheetId="5">#REF!</definedName>
    <definedName name="y54yqw" localSheetId="4">#REF!</definedName>
    <definedName name="y54yqw">#REF!</definedName>
    <definedName name="y64yy6y3" localSheetId="14">#REF!</definedName>
    <definedName name="y64yy6y3" localSheetId="17">#REF!</definedName>
    <definedName name="y64yy6y3" localSheetId="18">#REF!</definedName>
    <definedName name="y64yy6y3" localSheetId="3">#REF!</definedName>
    <definedName name="y64yy6y3" localSheetId="9">#REF!</definedName>
    <definedName name="y64yy6y3" localSheetId="16">#REF!</definedName>
    <definedName name="y64yy6y3" localSheetId="15">#REF!</definedName>
    <definedName name="y64yy6y3" localSheetId="1">#REF!</definedName>
    <definedName name="y64yy6y3" localSheetId="7">#REF!</definedName>
    <definedName name="y64yy6y3" localSheetId="6">#REF!</definedName>
    <definedName name="y64yy6y3" localSheetId="5">#REF!</definedName>
    <definedName name="y64yy6y3" localSheetId="4">#REF!</definedName>
    <definedName name="y64yy6y3">#REF!</definedName>
    <definedName name="YH5EY6RSTUHSEJURE" localSheetId="14">#REF!</definedName>
    <definedName name="YH5EY6RSTUHSEJURE" localSheetId="17">#REF!</definedName>
    <definedName name="YH5EY6RSTUHSEJURE" localSheetId="18">#REF!</definedName>
    <definedName name="YH5EY6RSTUHSEJURE" localSheetId="3">#REF!</definedName>
    <definedName name="YH5EY6RSTUHSEJURE" localSheetId="9">#REF!</definedName>
    <definedName name="YH5EY6RSTUHSEJURE" localSheetId="16">#REF!</definedName>
    <definedName name="YH5EY6RSTUHSEJURE" localSheetId="15">#REF!</definedName>
    <definedName name="YH5EY6RSTUHSEJURE" localSheetId="1">#REF!</definedName>
    <definedName name="YH5EY6RSTUHSEJURE" localSheetId="7">#REF!</definedName>
    <definedName name="YH5EY6RSTUHSEJURE" localSheetId="6">#REF!</definedName>
    <definedName name="YH5EY6RSTUHSEJURE" localSheetId="5">#REF!</definedName>
    <definedName name="YH5EY6RSTUHSEJURE" localSheetId="4">#REF!</definedName>
    <definedName name="YH5EY6RSTUHSEJURE">#REF!</definedName>
    <definedName name="YHWTY" localSheetId="14">#REF!</definedName>
    <definedName name="YHWTY" localSheetId="17">#REF!</definedName>
    <definedName name="YHWTY" localSheetId="18">#REF!</definedName>
    <definedName name="YHWTY" localSheetId="3">#REF!</definedName>
    <definedName name="YHWTY" localSheetId="9">#REF!</definedName>
    <definedName name="YHWTY" localSheetId="16">#REF!</definedName>
    <definedName name="YHWTY" localSheetId="15">#REF!</definedName>
    <definedName name="YHWTY" localSheetId="1">#REF!</definedName>
    <definedName name="YHWTY" localSheetId="7">#REF!</definedName>
    <definedName name="YHWTY" localSheetId="6">#REF!</definedName>
    <definedName name="YHWTY" localSheetId="5">#REF!</definedName>
    <definedName name="YHWTY" localSheetId="4">#REF!</definedName>
    <definedName name="YHWTY">#REF!</definedName>
    <definedName name="zxdfsd" localSheetId="14">#REF!</definedName>
    <definedName name="zxdfsd" localSheetId="17">#REF!</definedName>
    <definedName name="zxdfsd" localSheetId="18">#REF!</definedName>
    <definedName name="zxdfsd" localSheetId="3">#REF!</definedName>
    <definedName name="zxdfsd" localSheetId="9">#REF!</definedName>
    <definedName name="zxdfsd" localSheetId="16">#REF!</definedName>
    <definedName name="zxdfsd" localSheetId="15">#REF!</definedName>
    <definedName name="zxdfsd" localSheetId="1">#REF!</definedName>
    <definedName name="zxdfsd" localSheetId="7">#REF!</definedName>
    <definedName name="zxdfsd" localSheetId="6">#REF!</definedName>
    <definedName name="zxdfsd" localSheetId="5">#REF!</definedName>
    <definedName name="zxdfsd" localSheetId="4">#REF!</definedName>
    <definedName name="zxdfsd">#REF!</definedName>
  </definedNames>
  <calcPr calcId="191029"/>
  <fileRecoveryPr autoRecover="0"/>
</workbook>
</file>

<file path=xl/calcChain.xml><?xml version="1.0" encoding="utf-8"?>
<calcChain xmlns="http://schemas.openxmlformats.org/spreadsheetml/2006/main">
  <c r="I7" i="46" l="1"/>
  <c r="I15" i="46"/>
  <c r="J15" i="46" s="1"/>
  <c r="K15" i="46" s="1"/>
  <c r="Q17" i="41" l="1"/>
  <c r="K4" i="40"/>
  <c r="G25" i="73" l="1"/>
  <c r="E21" i="73"/>
  <c r="G21" i="73" s="1"/>
  <c r="E17" i="73"/>
  <c r="A17" i="73"/>
  <c r="E12" i="73"/>
  <c r="G12" i="73" s="1"/>
  <c r="E8" i="73"/>
  <c r="C8" i="73"/>
  <c r="A8" i="73"/>
  <c r="G17" i="73" l="1"/>
  <c r="C21" i="73" s="1"/>
  <c r="G27" i="73"/>
  <c r="G8" i="73"/>
  <c r="C12" i="73" s="1"/>
  <c r="M7" i="72" l="1"/>
  <c r="N7" i="72"/>
  <c r="K7" i="72"/>
  <c r="I7" i="72"/>
  <c r="D3" i="71"/>
  <c r="I9" i="46"/>
  <c r="G64" i="37"/>
  <c r="E77" i="29" l="1"/>
  <c r="C76" i="29"/>
  <c r="C75" i="29"/>
  <c r="C74" i="29"/>
  <c r="E87" i="29"/>
  <c r="E85" i="29"/>
  <c r="E74" i="29" l="1"/>
  <c r="I13" i="46" l="1"/>
  <c r="I12" i="46"/>
  <c r="N10" i="46"/>
  <c r="O11" i="46" s="1"/>
  <c r="H8" i="46"/>
  <c r="H10" i="46" s="1"/>
  <c r="E71" i="29"/>
  <c r="E17" i="29"/>
  <c r="E44" i="29"/>
  <c r="E41" i="29"/>
  <c r="E19" i="40"/>
  <c r="G19" i="40"/>
  <c r="F19" i="40" s="1"/>
  <c r="H19" i="40"/>
  <c r="E20" i="40"/>
  <c r="G20" i="40"/>
  <c r="F20" i="40" s="1"/>
  <c r="H20" i="40"/>
  <c r="E21" i="40"/>
  <c r="G21" i="40"/>
  <c r="F21" i="40" s="1"/>
  <c r="H21" i="40"/>
  <c r="E22" i="40"/>
  <c r="G22" i="40"/>
  <c r="F22" i="40" s="1"/>
  <c r="H22" i="40"/>
  <c r="E23" i="40"/>
  <c r="G23" i="40"/>
  <c r="H23" i="40"/>
  <c r="E24" i="40"/>
  <c r="G24" i="40"/>
  <c r="F24" i="40" s="1"/>
  <c r="H24" i="40"/>
  <c r="I24" i="40" s="1"/>
  <c r="E25" i="40"/>
  <c r="G25" i="40"/>
  <c r="F25" i="40" s="1"/>
  <c r="H25" i="40"/>
  <c r="E26" i="40"/>
  <c r="G26" i="40"/>
  <c r="F26" i="40" s="1"/>
  <c r="H26" i="40"/>
  <c r="E27" i="40"/>
  <c r="G27" i="40"/>
  <c r="H27" i="40"/>
  <c r="E28" i="40"/>
  <c r="G28" i="40"/>
  <c r="F28" i="40" s="1"/>
  <c r="H28" i="40"/>
  <c r="I28" i="40" s="1"/>
  <c r="E29" i="40"/>
  <c r="G29" i="40"/>
  <c r="F29" i="40" s="1"/>
  <c r="H29" i="40"/>
  <c r="E30" i="40"/>
  <c r="G30" i="40"/>
  <c r="F30" i="40" s="1"/>
  <c r="H30" i="40"/>
  <c r="E31" i="40"/>
  <c r="G31" i="40"/>
  <c r="H31" i="40"/>
  <c r="E32" i="40"/>
  <c r="G32" i="40"/>
  <c r="F32" i="40" s="1"/>
  <c r="H32" i="40"/>
  <c r="E33" i="40"/>
  <c r="G33" i="40"/>
  <c r="F33" i="40" s="1"/>
  <c r="H33" i="40"/>
  <c r="I33" i="40" s="1"/>
  <c r="E34" i="40"/>
  <c r="G34" i="40"/>
  <c r="F34" i="40" s="1"/>
  <c r="H34" i="40"/>
  <c r="E35" i="40"/>
  <c r="G35" i="40"/>
  <c r="H35" i="40"/>
  <c r="E36" i="40"/>
  <c r="G36" i="40"/>
  <c r="F36" i="40" s="1"/>
  <c r="H36" i="40"/>
  <c r="E37" i="40"/>
  <c r="G37" i="40"/>
  <c r="F37" i="40" s="1"/>
  <c r="H37" i="40"/>
  <c r="E38" i="40"/>
  <c r="G38" i="40"/>
  <c r="F38" i="40" s="1"/>
  <c r="H38" i="40"/>
  <c r="E39" i="40"/>
  <c r="G39" i="40"/>
  <c r="H39" i="40"/>
  <c r="E40" i="40"/>
  <c r="G40" i="40"/>
  <c r="F40" i="40" s="1"/>
  <c r="H40" i="40"/>
  <c r="I40" i="40" s="1"/>
  <c r="E41" i="40"/>
  <c r="G41" i="40"/>
  <c r="F41" i="40" s="1"/>
  <c r="H41" i="40"/>
  <c r="E42" i="40"/>
  <c r="G42" i="40"/>
  <c r="F42" i="40" s="1"/>
  <c r="H42" i="40"/>
  <c r="E43" i="40"/>
  <c r="G43" i="40"/>
  <c r="H43" i="40"/>
  <c r="E44" i="40"/>
  <c r="G44" i="40"/>
  <c r="F44" i="40" s="1"/>
  <c r="H44" i="40"/>
  <c r="E45" i="40"/>
  <c r="G45" i="40"/>
  <c r="F45" i="40" s="1"/>
  <c r="H45" i="40"/>
  <c r="E46" i="40"/>
  <c r="G46" i="40"/>
  <c r="F46" i="40" s="1"/>
  <c r="H46" i="40"/>
  <c r="E47" i="40"/>
  <c r="G47" i="40"/>
  <c r="H47" i="40"/>
  <c r="E48" i="40"/>
  <c r="G48" i="40"/>
  <c r="F48" i="40" s="1"/>
  <c r="H48" i="40"/>
  <c r="E49" i="40"/>
  <c r="G49" i="40"/>
  <c r="F49" i="40" s="1"/>
  <c r="H49" i="40"/>
  <c r="I49" i="40" s="1"/>
  <c r="E50" i="40"/>
  <c r="G50" i="40"/>
  <c r="F50" i="40" s="1"/>
  <c r="H50" i="40"/>
  <c r="E51" i="40"/>
  <c r="G51" i="40"/>
  <c r="H51" i="40"/>
  <c r="E52" i="40"/>
  <c r="G52" i="40"/>
  <c r="F52" i="40" s="1"/>
  <c r="H52" i="40"/>
  <c r="E53" i="40"/>
  <c r="G53" i="40"/>
  <c r="F53" i="40" s="1"/>
  <c r="H53" i="40"/>
  <c r="E54" i="40"/>
  <c r="G54" i="40"/>
  <c r="F54" i="40" s="1"/>
  <c r="H54" i="40"/>
  <c r="E55" i="40"/>
  <c r="G55" i="40"/>
  <c r="H55" i="40"/>
  <c r="E56" i="40"/>
  <c r="G56" i="40"/>
  <c r="F56" i="40" s="1"/>
  <c r="H56" i="40"/>
  <c r="E57" i="40"/>
  <c r="G57" i="40"/>
  <c r="F57" i="40" s="1"/>
  <c r="H57" i="40"/>
  <c r="I57" i="40" s="1"/>
  <c r="E58" i="40"/>
  <c r="G58" i="40"/>
  <c r="F58" i="40" s="1"/>
  <c r="H58" i="40"/>
  <c r="E59" i="40"/>
  <c r="G59" i="40"/>
  <c r="H59" i="40"/>
  <c r="E60" i="40"/>
  <c r="G60" i="40"/>
  <c r="F60" i="40" s="1"/>
  <c r="H60" i="40"/>
  <c r="E61" i="40"/>
  <c r="G61" i="40"/>
  <c r="F61" i="40" s="1"/>
  <c r="H61" i="40"/>
  <c r="I61" i="40" s="1"/>
  <c r="E62" i="40"/>
  <c r="G62" i="40"/>
  <c r="F62" i="40" s="1"/>
  <c r="H62" i="40"/>
  <c r="E63" i="40"/>
  <c r="G63" i="40"/>
  <c r="H63" i="40"/>
  <c r="E64" i="40"/>
  <c r="G64" i="40"/>
  <c r="F64" i="40" s="1"/>
  <c r="H64" i="40"/>
  <c r="E65" i="40"/>
  <c r="G65" i="40"/>
  <c r="F65" i="40" s="1"/>
  <c r="H65" i="40"/>
  <c r="E66" i="40"/>
  <c r="G66" i="40"/>
  <c r="F66" i="40" s="1"/>
  <c r="H66" i="40"/>
  <c r="E67" i="40"/>
  <c r="G67" i="40"/>
  <c r="H67" i="40"/>
  <c r="E68" i="40"/>
  <c r="G68" i="40"/>
  <c r="F68" i="40" s="1"/>
  <c r="H68" i="40"/>
  <c r="I68" i="40" s="1"/>
  <c r="E69" i="40"/>
  <c r="G69" i="40"/>
  <c r="F69" i="40" s="1"/>
  <c r="H69" i="40"/>
  <c r="I69" i="40" s="1"/>
  <c r="E70" i="40"/>
  <c r="G70" i="40"/>
  <c r="F70" i="40" s="1"/>
  <c r="H70" i="40"/>
  <c r="E71" i="40"/>
  <c r="G71" i="40"/>
  <c r="H71" i="40"/>
  <c r="E72" i="40"/>
  <c r="G72" i="40"/>
  <c r="F72" i="40" s="1"/>
  <c r="H72" i="40"/>
  <c r="E73" i="40"/>
  <c r="G73" i="40"/>
  <c r="F73" i="40" s="1"/>
  <c r="H73" i="40"/>
  <c r="E74" i="40"/>
  <c r="G74" i="40"/>
  <c r="F74" i="40" s="1"/>
  <c r="H74" i="40"/>
  <c r="E75" i="40"/>
  <c r="G75" i="40"/>
  <c r="H75" i="40"/>
  <c r="E76" i="40"/>
  <c r="G76" i="40"/>
  <c r="F76" i="40" s="1"/>
  <c r="H76" i="40"/>
  <c r="E77" i="40"/>
  <c r="G77" i="40"/>
  <c r="F77" i="40" s="1"/>
  <c r="H77" i="40"/>
  <c r="E78" i="40"/>
  <c r="G78" i="40"/>
  <c r="F78" i="40" s="1"/>
  <c r="H78" i="40"/>
  <c r="E79" i="40"/>
  <c r="G79" i="40"/>
  <c r="H79" i="40"/>
  <c r="E80" i="40"/>
  <c r="G80" i="40"/>
  <c r="F80" i="40" s="1"/>
  <c r="H80" i="40"/>
  <c r="I80" i="40" s="1"/>
  <c r="E81" i="40"/>
  <c r="G81" i="40"/>
  <c r="F81" i="40" s="1"/>
  <c r="H81" i="40"/>
  <c r="E82" i="40"/>
  <c r="G82" i="40"/>
  <c r="F82" i="40" s="1"/>
  <c r="H82" i="40"/>
  <c r="E83" i="40"/>
  <c r="G83" i="40"/>
  <c r="H83" i="40"/>
  <c r="E84" i="40"/>
  <c r="G84" i="40"/>
  <c r="F84" i="40" s="1"/>
  <c r="H84" i="40"/>
  <c r="E85" i="40"/>
  <c r="G85" i="40"/>
  <c r="F85" i="40" s="1"/>
  <c r="H85" i="40"/>
  <c r="E86" i="40"/>
  <c r="G86" i="40"/>
  <c r="F86" i="40" s="1"/>
  <c r="H86" i="40"/>
  <c r="E87" i="40"/>
  <c r="G87" i="40"/>
  <c r="H87" i="40"/>
  <c r="E88" i="40"/>
  <c r="G88" i="40"/>
  <c r="F88" i="40" s="1"/>
  <c r="H88" i="40"/>
  <c r="E89" i="40"/>
  <c r="G89" i="40"/>
  <c r="F89" i="40" s="1"/>
  <c r="H89" i="40"/>
  <c r="I89" i="40" s="1"/>
  <c r="E90" i="40"/>
  <c r="G90" i="40"/>
  <c r="F90" i="40" s="1"/>
  <c r="H90" i="40"/>
  <c r="E91" i="40"/>
  <c r="G91" i="40"/>
  <c r="H91" i="40"/>
  <c r="E92" i="40"/>
  <c r="G92" i="40"/>
  <c r="F92" i="40" s="1"/>
  <c r="H92" i="40"/>
  <c r="E93" i="40"/>
  <c r="G93" i="40"/>
  <c r="F93" i="40" s="1"/>
  <c r="H93" i="40"/>
  <c r="I93" i="40" s="1"/>
  <c r="E94" i="40"/>
  <c r="G94" i="40"/>
  <c r="F94" i="40" s="1"/>
  <c r="H94" i="40"/>
  <c r="E95" i="40"/>
  <c r="G95" i="40"/>
  <c r="H95" i="40"/>
  <c r="E96" i="40"/>
  <c r="G96" i="40"/>
  <c r="F96" i="40" s="1"/>
  <c r="H96" i="40"/>
  <c r="E97" i="40"/>
  <c r="G97" i="40"/>
  <c r="F97" i="40" s="1"/>
  <c r="H97" i="40"/>
  <c r="E98" i="40"/>
  <c r="G98" i="40"/>
  <c r="F98" i="40" s="1"/>
  <c r="H98" i="40"/>
  <c r="E99" i="40"/>
  <c r="G99" i="40"/>
  <c r="H99" i="40"/>
  <c r="E100" i="40"/>
  <c r="G100" i="40"/>
  <c r="F100" i="40" s="1"/>
  <c r="H100" i="40"/>
  <c r="E101" i="40"/>
  <c r="G101" i="40"/>
  <c r="F101" i="40" s="1"/>
  <c r="H101" i="40"/>
  <c r="E102" i="40"/>
  <c r="G102" i="40"/>
  <c r="F102" i="40" s="1"/>
  <c r="H102" i="40"/>
  <c r="E103" i="40"/>
  <c r="G103" i="40"/>
  <c r="H103" i="40"/>
  <c r="E104" i="40"/>
  <c r="G104" i="40"/>
  <c r="F104" i="40" s="1"/>
  <c r="H104" i="40"/>
  <c r="E105" i="40"/>
  <c r="G105" i="40"/>
  <c r="F105" i="40" s="1"/>
  <c r="H105" i="40"/>
  <c r="E106" i="40"/>
  <c r="G106" i="40"/>
  <c r="F106" i="40" s="1"/>
  <c r="H106" i="40"/>
  <c r="E107" i="40"/>
  <c r="G107" i="40"/>
  <c r="H107" i="40"/>
  <c r="E108" i="40"/>
  <c r="G108" i="40"/>
  <c r="F108" i="40" s="1"/>
  <c r="H108" i="40"/>
  <c r="I108" i="40" s="1"/>
  <c r="E109" i="40"/>
  <c r="G109" i="40"/>
  <c r="F109" i="40" s="1"/>
  <c r="H109" i="40"/>
  <c r="E110" i="40"/>
  <c r="G110" i="40"/>
  <c r="F110" i="40" s="1"/>
  <c r="H110" i="40"/>
  <c r="E111" i="40"/>
  <c r="G111" i="40"/>
  <c r="H111" i="40"/>
  <c r="E112" i="40"/>
  <c r="G112" i="40"/>
  <c r="F112" i="40" s="1"/>
  <c r="H112" i="40"/>
  <c r="E113" i="40"/>
  <c r="G113" i="40"/>
  <c r="F113" i="40" s="1"/>
  <c r="H113" i="40"/>
  <c r="E114" i="40"/>
  <c r="G114" i="40"/>
  <c r="F114" i="40" s="1"/>
  <c r="H114" i="40"/>
  <c r="E115" i="40"/>
  <c r="G115" i="40"/>
  <c r="H115" i="40"/>
  <c r="E116" i="40"/>
  <c r="G116" i="40"/>
  <c r="F116" i="40" s="1"/>
  <c r="H116" i="40"/>
  <c r="E117" i="40"/>
  <c r="G117" i="40"/>
  <c r="F117" i="40" s="1"/>
  <c r="H117" i="40"/>
  <c r="E118" i="40"/>
  <c r="G118" i="40"/>
  <c r="F118" i="40" s="1"/>
  <c r="H118" i="40"/>
  <c r="E119" i="40"/>
  <c r="G119" i="40"/>
  <c r="H119" i="40"/>
  <c r="E120" i="40"/>
  <c r="G120" i="40"/>
  <c r="F120" i="40" s="1"/>
  <c r="H120" i="40"/>
  <c r="I120" i="40" s="1"/>
  <c r="E121" i="40"/>
  <c r="G121" i="40"/>
  <c r="F121" i="40" s="1"/>
  <c r="H121" i="40"/>
  <c r="E122" i="40"/>
  <c r="G122" i="40"/>
  <c r="F122" i="40" s="1"/>
  <c r="H122" i="40"/>
  <c r="E123" i="40"/>
  <c r="G123" i="40"/>
  <c r="H123" i="40"/>
  <c r="E124" i="40"/>
  <c r="G124" i="40"/>
  <c r="F124" i="40" s="1"/>
  <c r="H124" i="40"/>
  <c r="E125" i="40"/>
  <c r="G125" i="40"/>
  <c r="F125" i="40" s="1"/>
  <c r="H125" i="40"/>
  <c r="E126" i="40"/>
  <c r="G126" i="40"/>
  <c r="F126" i="40" s="1"/>
  <c r="H126" i="40"/>
  <c r="E127" i="40"/>
  <c r="G127" i="40"/>
  <c r="H127" i="40"/>
  <c r="E128" i="40"/>
  <c r="G128" i="40"/>
  <c r="F128" i="40" s="1"/>
  <c r="H128" i="40"/>
  <c r="E129" i="40"/>
  <c r="G129" i="40"/>
  <c r="F129" i="40" s="1"/>
  <c r="H129" i="40"/>
  <c r="I129" i="40" s="1"/>
  <c r="E130" i="40"/>
  <c r="G130" i="40"/>
  <c r="F130" i="40" s="1"/>
  <c r="H130" i="40"/>
  <c r="E131" i="40"/>
  <c r="G131" i="40"/>
  <c r="H131" i="40"/>
  <c r="E132" i="40"/>
  <c r="G132" i="40"/>
  <c r="F132" i="40" s="1"/>
  <c r="H132" i="40"/>
  <c r="E133" i="40"/>
  <c r="G133" i="40"/>
  <c r="F133" i="40" s="1"/>
  <c r="H133" i="40"/>
  <c r="E134" i="40"/>
  <c r="G134" i="40"/>
  <c r="F134" i="40" s="1"/>
  <c r="H134" i="40"/>
  <c r="E135" i="40"/>
  <c r="G135" i="40"/>
  <c r="H135" i="40"/>
  <c r="E136" i="40"/>
  <c r="G136" i="40"/>
  <c r="F136" i="40" s="1"/>
  <c r="H136" i="40"/>
  <c r="E137" i="40"/>
  <c r="G137" i="40"/>
  <c r="F137" i="40" s="1"/>
  <c r="H137" i="40"/>
  <c r="E138" i="40"/>
  <c r="G138" i="40"/>
  <c r="F138" i="40" s="1"/>
  <c r="H138" i="40"/>
  <c r="E139" i="40"/>
  <c r="G139" i="40"/>
  <c r="H139" i="40"/>
  <c r="E140" i="40"/>
  <c r="G140" i="40"/>
  <c r="F140" i="40" s="1"/>
  <c r="H140" i="40"/>
  <c r="E141" i="40"/>
  <c r="G141" i="40"/>
  <c r="F141" i="40" s="1"/>
  <c r="H141" i="40"/>
  <c r="E142" i="40"/>
  <c r="F142" i="40"/>
  <c r="G142" i="40"/>
  <c r="H142" i="40"/>
  <c r="E143" i="40"/>
  <c r="G143" i="40"/>
  <c r="H143" i="40"/>
  <c r="E144" i="40"/>
  <c r="G144" i="40"/>
  <c r="F144" i="40" s="1"/>
  <c r="H144" i="40"/>
  <c r="E145" i="40"/>
  <c r="G145" i="40"/>
  <c r="F145" i="40" s="1"/>
  <c r="H145" i="40"/>
  <c r="E146" i="40"/>
  <c r="G146" i="40"/>
  <c r="F146" i="40" s="1"/>
  <c r="H146" i="40"/>
  <c r="E147" i="40"/>
  <c r="G147" i="40"/>
  <c r="H147" i="40"/>
  <c r="E148" i="40"/>
  <c r="G148" i="40"/>
  <c r="F148" i="40" s="1"/>
  <c r="H148" i="40"/>
  <c r="I148" i="40" s="1"/>
  <c r="E149" i="40"/>
  <c r="G149" i="40"/>
  <c r="F149" i="40" s="1"/>
  <c r="H149" i="40"/>
  <c r="E150" i="40"/>
  <c r="G150" i="40"/>
  <c r="F150" i="40" s="1"/>
  <c r="H150" i="40"/>
  <c r="E151" i="40"/>
  <c r="G151" i="40"/>
  <c r="H151" i="40"/>
  <c r="E152" i="40"/>
  <c r="G152" i="40"/>
  <c r="F152" i="40" s="1"/>
  <c r="H152" i="40"/>
  <c r="E153" i="40"/>
  <c r="G153" i="40"/>
  <c r="F153" i="40" s="1"/>
  <c r="H153" i="40"/>
  <c r="E154" i="40"/>
  <c r="G154" i="40"/>
  <c r="F154" i="40" s="1"/>
  <c r="H154" i="40"/>
  <c r="E155" i="40"/>
  <c r="G155" i="40"/>
  <c r="H155" i="40"/>
  <c r="E156" i="40"/>
  <c r="G156" i="40"/>
  <c r="F156" i="40" s="1"/>
  <c r="H156" i="40"/>
  <c r="I156" i="40" s="1"/>
  <c r="E157" i="40"/>
  <c r="G157" i="40"/>
  <c r="F157" i="40" s="1"/>
  <c r="H157" i="40"/>
  <c r="E158" i="40"/>
  <c r="G158" i="40"/>
  <c r="F158" i="40" s="1"/>
  <c r="H158" i="40"/>
  <c r="E159" i="40"/>
  <c r="G159" i="40"/>
  <c r="H159" i="40"/>
  <c r="E160" i="40"/>
  <c r="G160" i="40"/>
  <c r="F160" i="40" s="1"/>
  <c r="H160" i="40"/>
  <c r="E161" i="40"/>
  <c r="G161" i="40"/>
  <c r="F161" i="40" s="1"/>
  <c r="H161" i="40"/>
  <c r="E162" i="40"/>
  <c r="G162" i="40"/>
  <c r="F162" i="40" s="1"/>
  <c r="H162" i="40"/>
  <c r="E163" i="40"/>
  <c r="G163" i="40"/>
  <c r="H163" i="40"/>
  <c r="E164" i="40"/>
  <c r="G164" i="40"/>
  <c r="F164" i="40" s="1"/>
  <c r="H164" i="40"/>
  <c r="E165" i="40"/>
  <c r="G165" i="40"/>
  <c r="F165" i="40" s="1"/>
  <c r="H165" i="40"/>
  <c r="E166" i="40"/>
  <c r="G166" i="40"/>
  <c r="F166" i="40" s="1"/>
  <c r="H166" i="40"/>
  <c r="E167" i="40"/>
  <c r="G167" i="40"/>
  <c r="H167" i="40"/>
  <c r="E168" i="40"/>
  <c r="G168" i="40"/>
  <c r="F168" i="40" s="1"/>
  <c r="H168" i="40"/>
  <c r="E169" i="40"/>
  <c r="G169" i="40"/>
  <c r="F169" i="40" s="1"/>
  <c r="H169" i="40"/>
  <c r="E170" i="40"/>
  <c r="G170" i="40"/>
  <c r="F170" i="40" s="1"/>
  <c r="H170" i="40"/>
  <c r="E171" i="40"/>
  <c r="G171" i="40"/>
  <c r="H171" i="40"/>
  <c r="E172" i="40"/>
  <c r="G172" i="40"/>
  <c r="F172" i="40" s="1"/>
  <c r="H172" i="40"/>
  <c r="E173" i="40"/>
  <c r="G173" i="40"/>
  <c r="F173" i="40" s="1"/>
  <c r="H173" i="40"/>
  <c r="I173" i="40" s="1"/>
  <c r="E174" i="40"/>
  <c r="G174" i="40"/>
  <c r="F174" i="40" s="1"/>
  <c r="H174" i="40"/>
  <c r="E175" i="40"/>
  <c r="G175" i="40"/>
  <c r="H175" i="40"/>
  <c r="E176" i="40"/>
  <c r="G176" i="40"/>
  <c r="F176" i="40" s="1"/>
  <c r="H176" i="40"/>
  <c r="E177" i="40"/>
  <c r="G177" i="40"/>
  <c r="F177" i="40" s="1"/>
  <c r="H177" i="40"/>
  <c r="I177" i="40" s="1"/>
  <c r="E178" i="40"/>
  <c r="G178" i="40"/>
  <c r="F178" i="40" s="1"/>
  <c r="H178" i="40"/>
  <c r="I178" i="40" s="1"/>
  <c r="E179" i="40"/>
  <c r="G179" i="40"/>
  <c r="H179" i="40"/>
  <c r="E180" i="40"/>
  <c r="G180" i="40"/>
  <c r="F180" i="40" s="1"/>
  <c r="H180" i="40"/>
  <c r="E181" i="40"/>
  <c r="G181" i="40"/>
  <c r="F181" i="40" s="1"/>
  <c r="H181" i="40"/>
  <c r="E182" i="40"/>
  <c r="G182" i="40"/>
  <c r="F182" i="40" s="1"/>
  <c r="H182" i="40"/>
  <c r="E183" i="40"/>
  <c r="G183" i="40"/>
  <c r="F183" i="40" s="1"/>
  <c r="H183" i="40"/>
  <c r="E184" i="40"/>
  <c r="G184" i="40"/>
  <c r="F184" i="40" s="1"/>
  <c r="H184" i="40"/>
  <c r="E185" i="40"/>
  <c r="G185" i="40"/>
  <c r="F185" i="40" s="1"/>
  <c r="H185" i="40"/>
  <c r="E186" i="40"/>
  <c r="G186" i="40"/>
  <c r="F186" i="40" s="1"/>
  <c r="H186" i="40"/>
  <c r="E187" i="40"/>
  <c r="G187" i="40"/>
  <c r="F187" i="40" s="1"/>
  <c r="H187" i="40"/>
  <c r="E188" i="40"/>
  <c r="G188" i="40"/>
  <c r="F188" i="40" s="1"/>
  <c r="H188" i="40"/>
  <c r="E189" i="40"/>
  <c r="G189" i="40"/>
  <c r="F189" i="40" s="1"/>
  <c r="H189" i="40"/>
  <c r="E190" i="40"/>
  <c r="G190" i="40"/>
  <c r="F190" i="40" s="1"/>
  <c r="H190" i="40"/>
  <c r="E191" i="40"/>
  <c r="G191" i="40"/>
  <c r="F191" i="40" s="1"/>
  <c r="H191" i="40"/>
  <c r="E192" i="40"/>
  <c r="G192" i="40"/>
  <c r="F192" i="40" s="1"/>
  <c r="H192" i="40"/>
  <c r="E193" i="40"/>
  <c r="G193" i="40"/>
  <c r="F193" i="40" s="1"/>
  <c r="H193" i="40"/>
  <c r="E194" i="40"/>
  <c r="G194" i="40"/>
  <c r="F194" i="40" s="1"/>
  <c r="H194" i="40"/>
  <c r="I194" i="40" s="1"/>
  <c r="E195" i="40"/>
  <c r="G195" i="40"/>
  <c r="F195" i="40" s="1"/>
  <c r="H195" i="40"/>
  <c r="E196" i="40"/>
  <c r="G196" i="40"/>
  <c r="F196" i="40" s="1"/>
  <c r="H196" i="40"/>
  <c r="E197" i="40"/>
  <c r="G197" i="40"/>
  <c r="H197" i="40"/>
  <c r="E198" i="40"/>
  <c r="G198" i="40"/>
  <c r="F198" i="40" s="1"/>
  <c r="H198" i="40"/>
  <c r="E199" i="40"/>
  <c r="G199" i="40"/>
  <c r="F199" i="40" s="1"/>
  <c r="H199" i="40"/>
  <c r="E200" i="40"/>
  <c r="G200" i="40"/>
  <c r="F200" i="40" s="1"/>
  <c r="H200" i="40"/>
  <c r="E201" i="40"/>
  <c r="G201" i="40"/>
  <c r="F201" i="40" s="1"/>
  <c r="H201" i="40"/>
  <c r="E202" i="40"/>
  <c r="G202" i="40"/>
  <c r="F202" i="40" s="1"/>
  <c r="H202" i="40"/>
  <c r="E203" i="40"/>
  <c r="G203" i="40"/>
  <c r="F203" i="40" s="1"/>
  <c r="H203" i="40"/>
  <c r="E204" i="40"/>
  <c r="G204" i="40"/>
  <c r="F204" i="40" s="1"/>
  <c r="H204" i="40"/>
  <c r="E205" i="40"/>
  <c r="G205" i="40"/>
  <c r="F205" i="40" s="1"/>
  <c r="H205" i="40"/>
  <c r="E206" i="40"/>
  <c r="G206" i="40"/>
  <c r="H206" i="40"/>
  <c r="E207" i="40"/>
  <c r="G207" i="40"/>
  <c r="H207" i="40"/>
  <c r="E208" i="40"/>
  <c r="G208" i="40"/>
  <c r="F208" i="40" s="1"/>
  <c r="H208" i="40"/>
  <c r="E209" i="40"/>
  <c r="G209" i="40"/>
  <c r="F209" i="40" s="1"/>
  <c r="H209" i="40"/>
  <c r="E210" i="40"/>
  <c r="G210" i="40"/>
  <c r="F210" i="40" s="1"/>
  <c r="H210" i="40"/>
  <c r="E211" i="40"/>
  <c r="G211" i="40"/>
  <c r="F211" i="40" s="1"/>
  <c r="H211" i="40"/>
  <c r="I211" i="40" s="1"/>
  <c r="E212" i="40"/>
  <c r="G212" i="40"/>
  <c r="F212" i="40" s="1"/>
  <c r="H212" i="40"/>
  <c r="E213" i="40"/>
  <c r="G213" i="40"/>
  <c r="F213" i="40" s="1"/>
  <c r="H213" i="40"/>
  <c r="E214" i="40"/>
  <c r="G214" i="40"/>
  <c r="H214" i="40"/>
  <c r="E215" i="40"/>
  <c r="G215" i="40"/>
  <c r="H215" i="40"/>
  <c r="E216" i="40"/>
  <c r="G216" i="40"/>
  <c r="F216" i="40" s="1"/>
  <c r="H216" i="40"/>
  <c r="E217" i="40"/>
  <c r="G217" i="40"/>
  <c r="F217" i="40" s="1"/>
  <c r="H217" i="40"/>
  <c r="E218" i="40"/>
  <c r="G218" i="40"/>
  <c r="F218" i="40" s="1"/>
  <c r="H218" i="40"/>
  <c r="E219" i="40"/>
  <c r="G219" i="40"/>
  <c r="F219" i="40" s="1"/>
  <c r="H219" i="40"/>
  <c r="I219" i="40" s="1"/>
  <c r="E220" i="40"/>
  <c r="G220" i="40"/>
  <c r="F220" i="40" s="1"/>
  <c r="H220" i="40"/>
  <c r="E221" i="40"/>
  <c r="G221" i="40"/>
  <c r="F221" i="40" s="1"/>
  <c r="H221" i="40"/>
  <c r="E222" i="40"/>
  <c r="G222" i="40"/>
  <c r="F222" i="40" s="1"/>
  <c r="H222" i="40"/>
  <c r="E223" i="40"/>
  <c r="G223" i="40"/>
  <c r="F223" i="40" s="1"/>
  <c r="H223" i="40"/>
  <c r="I223" i="40" s="1"/>
  <c r="E224" i="40"/>
  <c r="G224" i="40"/>
  <c r="F224" i="40" s="1"/>
  <c r="H224" i="40"/>
  <c r="E225" i="40"/>
  <c r="G225" i="40"/>
  <c r="F225" i="40" s="1"/>
  <c r="H225" i="40"/>
  <c r="E226" i="40"/>
  <c r="G226" i="40"/>
  <c r="F226" i="40" s="1"/>
  <c r="H226" i="40"/>
  <c r="I226" i="40" s="1"/>
  <c r="E227" i="40"/>
  <c r="G227" i="40"/>
  <c r="F227" i="40" s="1"/>
  <c r="H227" i="40"/>
  <c r="I227" i="40" s="1"/>
  <c r="E228" i="40"/>
  <c r="G228" i="40"/>
  <c r="F228" i="40" s="1"/>
  <c r="H228" i="40"/>
  <c r="I228" i="40" s="1"/>
  <c r="E229" i="40"/>
  <c r="G229" i="40"/>
  <c r="F229" i="40" s="1"/>
  <c r="H229" i="40"/>
  <c r="E230" i="40"/>
  <c r="G230" i="40"/>
  <c r="F230" i="40" s="1"/>
  <c r="H230" i="40"/>
  <c r="E231" i="40"/>
  <c r="G231" i="40"/>
  <c r="H231" i="40"/>
  <c r="E232" i="40"/>
  <c r="G232" i="40"/>
  <c r="F232" i="40" s="1"/>
  <c r="H232" i="40"/>
  <c r="E233" i="40"/>
  <c r="G233" i="40"/>
  <c r="F233" i="40" s="1"/>
  <c r="H233" i="40"/>
  <c r="E234" i="40"/>
  <c r="G234" i="40"/>
  <c r="F234" i="40" s="1"/>
  <c r="H234" i="40"/>
  <c r="E235" i="40"/>
  <c r="G235" i="40"/>
  <c r="F235" i="40" s="1"/>
  <c r="H235" i="40"/>
  <c r="E236" i="40"/>
  <c r="G236" i="40"/>
  <c r="F236" i="40" s="1"/>
  <c r="H236" i="40"/>
  <c r="E237" i="40"/>
  <c r="G237" i="40"/>
  <c r="F237" i="40" s="1"/>
  <c r="H237" i="40"/>
  <c r="E238" i="40"/>
  <c r="G238" i="40"/>
  <c r="F238" i="40" s="1"/>
  <c r="H238" i="40"/>
  <c r="E239" i="40"/>
  <c r="G239" i="40"/>
  <c r="F239" i="40" s="1"/>
  <c r="H239" i="40"/>
  <c r="E240" i="40"/>
  <c r="G240" i="40"/>
  <c r="F240" i="40" s="1"/>
  <c r="H240" i="40"/>
  <c r="E30" i="38"/>
  <c r="A30" i="38"/>
  <c r="E88" i="37"/>
  <c r="G88" i="37" s="1"/>
  <c r="I214" i="40" l="1"/>
  <c r="I221" i="40"/>
  <c r="I181" i="40"/>
  <c r="I168" i="40"/>
  <c r="I133" i="40"/>
  <c r="I125" i="40"/>
  <c r="I117" i="40"/>
  <c r="I29" i="40"/>
  <c r="I238" i="40"/>
  <c r="I225" i="40"/>
  <c r="I217" i="40"/>
  <c r="I185" i="40"/>
  <c r="I138" i="40"/>
  <c r="I130" i="40"/>
  <c r="I98" i="40"/>
  <c r="I90" i="40"/>
  <c r="I82" i="40"/>
  <c r="I74" i="40"/>
  <c r="I50" i="40"/>
  <c r="I42" i="40"/>
  <c r="I34" i="40"/>
  <c r="I240" i="40"/>
  <c r="I190" i="40"/>
  <c r="I165" i="40"/>
  <c r="I101" i="40"/>
  <c r="I78" i="40"/>
  <c r="I73" i="40"/>
  <c r="I52" i="40"/>
  <c r="I21" i="40"/>
  <c r="I231" i="40"/>
  <c r="I206" i="40"/>
  <c r="I83" i="40"/>
  <c r="I135" i="40"/>
  <c r="I239" i="40"/>
  <c r="I235" i="40"/>
  <c r="I222" i="40"/>
  <c r="I210" i="40"/>
  <c r="I163" i="40"/>
  <c r="I158" i="40"/>
  <c r="I157" i="40"/>
  <c r="I151" i="40"/>
  <c r="I137" i="40"/>
  <c r="I115" i="40"/>
  <c r="I110" i="40"/>
  <c r="I109" i="40"/>
  <c r="I103" i="40"/>
  <c r="I97" i="40"/>
  <c r="I70" i="40"/>
  <c r="I58" i="40"/>
  <c r="I54" i="40"/>
  <c r="I53" i="40"/>
  <c r="I48" i="40"/>
  <c r="I44" i="40"/>
  <c r="I30" i="40"/>
  <c r="I20" i="40"/>
  <c r="I81" i="40"/>
  <c r="I237" i="40"/>
  <c r="I233" i="40"/>
  <c r="F231" i="40"/>
  <c r="I224" i="40"/>
  <c r="I212" i="40"/>
  <c r="F206" i="40"/>
  <c r="I203" i="40"/>
  <c r="I199" i="40"/>
  <c r="I195" i="40"/>
  <c r="I166" i="40"/>
  <c r="I150" i="40"/>
  <c r="I149" i="40"/>
  <c r="I145" i="40"/>
  <c r="I140" i="40"/>
  <c r="I128" i="40"/>
  <c r="I118" i="40"/>
  <c r="I102" i="40"/>
  <c r="I100" i="40"/>
  <c r="I88" i="40"/>
  <c r="I77" i="40"/>
  <c r="I72" i="40"/>
  <c r="I62" i="40"/>
  <c r="I60" i="40"/>
  <c r="I41" i="40"/>
  <c r="I37" i="40"/>
  <c r="I32" i="40"/>
  <c r="I22" i="40"/>
  <c r="F207" i="40"/>
  <c r="I207" i="40"/>
  <c r="I236" i="40"/>
  <c r="I218" i="40"/>
  <c r="I191" i="40"/>
  <c r="I183" i="40"/>
  <c r="I176" i="40"/>
  <c r="I161" i="40"/>
  <c r="I113" i="40"/>
  <c r="I234" i="40"/>
  <c r="I220" i="40"/>
  <c r="F215" i="40"/>
  <c r="I215" i="40"/>
  <c r="F214" i="40"/>
  <c r="I202" i="40"/>
  <c r="I198" i="40"/>
  <c r="I187" i="40"/>
  <c r="I39" i="40"/>
  <c r="I204" i="40"/>
  <c r="I196" i="40"/>
  <c r="I188" i="40"/>
  <c r="I186" i="40"/>
  <c r="I184" i="40"/>
  <c r="I182" i="40"/>
  <c r="I180" i="40"/>
  <c r="I170" i="40"/>
  <c r="I169" i="40"/>
  <c r="I162" i="40"/>
  <c r="I160" i="40"/>
  <c r="I152" i="40"/>
  <c r="I142" i="40"/>
  <c r="I141" i="40"/>
  <c r="I134" i="40"/>
  <c r="I132" i="40"/>
  <c r="I122" i="40"/>
  <c r="I121" i="40"/>
  <c r="I114" i="40"/>
  <c r="I112" i="40"/>
  <c r="I104" i="40"/>
  <c r="I94" i="40"/>
  <c r="I92" i="40"/>
  <c r="I84" i="40"/>
  <c r="I71" i="40"/>
  <c r="I64" i="40"/>
  <c r="I147" i="40"/>
  <c r="I232" i="40"/>
  <c r="I230" i="40"/>
  <c r="I229" i="40"/>
  <c r="I216" i="40"/>
  <c r="I208" i="40"/>
  <c r="I200" i="40"/>
  <c r="I192" i="40"/>
  <c r="I174" i="40"/>
  <c r="I172" i="40"/>
  <c r="I164" i="40"/>
  <c r="I154" i="40"/>
  <c r="I153" i="40"/>
  <c r="I146" i="40"/>
  <c r="I144" i="40"/>
  <c r="I136" i="40"/>
  <c r="I126" i="40"/>
  <c r="I124" i="40"/>
  <c r="I116" i="40"/>
  <c r="I106" i="40"/>
  <c r="I105" i="40"/>
  <c r="I96" i="40"/>
  <c r="I86" i="40"/>
  <c r="I85" i="40"/>
  <c r="I76" i="40"/>
  <c r="I66" i="40"/>
  <c r="I65" i="40"/>
  <c r="I56" i="40"/>
  <c r="I46" i="40"/>
  <c r="I45" i="40"/>
  <c r="I38" i="40"/>
  <c r="I36" i="40"/>
  <c r="I26" i="40"/>
  <c r="I25" i="40"/>
  <c r="I19" i="40"/>
  <c r="I99" i="40"/>
  <c r="I87" i="40"/>
  <c r="I23" i="40"/>
  <c r="I167" i="40"/>
  <c r="I131" i="40"/>
  <c r="I119" i="40"/>
  <c r="I67" i="40"/>
  <c r="I55" i="40"/>
  <c r="I139" i="40"/>
  <c r="I123" i="40"/>
  <c r="I107" i="40"/>
  <c r="I91" i="40"/>
  <c r="I75" i="40"/>
  <c r="I59" i="40"/>
  <c r="I43" i="40"/>
  <c r="I27" i="40"/>
  <c r="I155" i="40"/>
  <c r="I197" i="40"/>
  <c r="I159" i="40"/>
  <c r="I143" i="40"/>
  <c r="I127" i="40"/>
  <c r="I111" i="40"/>
  <c r="I95" i="40"/>
  <c r="I79" i="40"/>
  <c r="I63" i="40"/>
  <c r="I47" i="40"/>
  <c r="I31" i="40"/>
  <c r="I51" i="40"/>
  <c r="I35" i="40"/>
  <c r="F197" i="40"/>
  <c r="I213" i="40"/>
  <c r="I209" i="40"/>
  <c r="I205" i="40"/>
  <c r="I201" i="40"/>
  <c r="I193" i="40"/>
  <c r="I189" i="40"/>
  <c r="I171" i="40"/>
  <c r="F171" i="40"/>
  <c r="I175" i="40"/>
  <c r="F175" i="40"/>
  <c r="I179" i="40"/>
  <c r="F179" i="40"/>
  <c r="F167" i="40"/>
  <c r="F163" i="40"/>
  <c r="F159" i="40"/>
  <c r="F155" i="40"/>
  <c r="F151" i="40"/>
  <c r="F147" i="40"/>
  <c r="F143" i="40"/>
  <c r="F139" i="40"/>
  <c r="F135" i="40"/>
  <c r="F131" i="40"/>
  <c r="F127" i="40"/>
  <c r="F123" i="40"/>
  <c r="F119" i="40"/>
  <c r="F115" i="40"/>
  <c r="F111" i="40"/>
  <c r="F107" i="40"/>
  <c r="F103" i="40"/>
  <c r="F99" i="40"/>
  <c r="F95" i="40"/>
  <c r="F91" i="40"/>
  <c r="F87" i="40"/>
  <c r="F83" i="40"/>
  <c r="F79" i="40"/>
  <c r="F75" i="40"/>
  <c r="F71" i="40"/>
  <c r="F67" i="40"/>
  <c r="F63" i="40"/>
  <c r="F59" i="40"/>
  <c r="F55" i="40"/>
  <c r="F51" i="40"/>
  <c r="F47" i="40"/>
  <c r="F43" i="40"/>
  <c r="F39" i="40"/>
  <c r="F35" i="40"/>
  <c r="F31" i="40"/>
  <c r="F27" i="40"/>
  <c r="F23" i="40"/>
  <c r="E129" i="36" l="1"/>
  <c r="G129" i="36" s="1"/>
  <c r="C121" i="36"/>
  <c r="E7" i="36"/>
  <c r="A11" i="35"/>
  <c r="D19" i="33"/>
  <c r="A7" i="35"/>
  <c r="I14" i="46" l="1"/>
  <c r="I11" i="46"/>
  <c r="I8" i="46"/>
  <c r="H6" i="72"/>
  <c r="E22" i="41"/>
  <c r="K5" i="41"/>
  <c r="G5" i="41"/>
  <c r="J4" i="41"/>
  <c r="C241" i="40"/>
  <c r="C4" i="41" s="1"/>
  <c r="G18" i="40"/>
  <c r="F18" i="40" s="1"/>
  <c r="E18" i="40"/>
  <c r="G17" i="40"/>
  <c r="F17" i="40" s="1"/>
  <c r="E17" i="40"/>
  <c r="G16" i="40"/>
  <c r="F16" i="40" s="1"/>
  <c r="E16" i="40"/>
  <c r="H15" i="40"/>
  <c r="G15" i="40"/>
  <c r="F15" i="40" s="1"/>
  <c r="E15" i="40"/>
  <c r="G14" i="40"/>
  <c r="F14" i="40" s="1"/>
  <c r="E14" i="40"/>
  <c r="G13" i="40"/>
  <c r="F13" i="40" s="1"/>
  <c r="E13" i="40"/>
  <c r="G12" i="40"/>
  <c r="F12" i="40" s="1"/>
  <c r="E12" i="40"/>
  <c r="G11" i="40"/>
  <c r="F11" i="40" s="1"/>
  <c r="E11" i="40"/>
  <c r="G10" i="40"/>
  <c r="F10" i="40" s="1"/>
  <c r="E10" i="40"/>
  <c r="G9" i="40"/>
  <c r="F9" i="40" s="1"/>
  <c r="E9" i="40"/>
  <c r="G8" i="40"/>
  <c r="F8" i="40" s="1"/>
  <c r="E8" i="40"/>
  <c r="G7" i="40"/>
  <c r="F7" i="40" s="1"/>
  <c r="E7" i="40"/>
  <c r="G6" i="40"/>
  <c r="F6" i="40" s="1"/>
  <c r="E6" i="40"/>
  <c r="G5" i="40"/>
  <c r="F5" i="40" s="1"/>
  <c r="E5" i="40"/>
  <c r="H4" i="40"/>
  <c r="G4" i="40"/>
  <c r="F4" i="40" s="1"/>
  <c r="E4" i="40"/>
  <c r="G3" i="40"/>
  <c r="F3" i="40" s="1"/>
  <c r="E3" i="40"/>
  <c r="F4" i="41" l="1"/>
  <c r="I15" i="40"/>
  <c r="E29" i="41"/>
  <c r="F13" i="46"/>
  <c r="J13" i="46" s="1"/>
  <c r="K13" i="46" s="1"/>
  <c r="F14" i="46"/>
  <c r="J14" i="46" s="1"/>
  <c r="K14" i="46" s="1"/>
  <c r="I4" i="40"/>
  <c r="H9" i="40"/>
  <c r="I9" i="40" s="1"/>
  <c r="H7" i="40"/>
  <c r="I7" i="40" s="1"/>
  <c r="I10" i="46"/>
  <c r="I6" i="46" s="1"/>
  <c r="J6" i="46" s="1"/>
  <c r="J5" i="41"/>
  <c r="H16" i="40"/>
  <c r="I16" i="40" s="1"/>
  <c r="H12" i="40"/>
  <c r="I12" i="40" s="1"/>
  <c r="H8" i="40"/>
  <c r="I8" i="40" s="1"/>
  <c r="H18" i="40"/>
  <c r="I18" i="40" s="1"/>
  <c r="H14" i="40"/>
  <c r="I14" i="40" s="1"/>
  <c r="H10" i="40"/>
  <c r="I10" i="40" s="1"/>
  <c r="H6" i="40"/>
  <c r="I6" i="40" s="1"/>
  <c r="H3" i="40"/>
  <c r="I3" i="40" s="1"/>
  <c r="H5" i="40"/>
  <c r="I5" i="40" s="1"/>
  <c r="H13" i="40"/>
  <c r="I13" i="40" s="1"/>
  <c r="E241" i="40"/>
  <c r="H11" i="40"/>
  <c r="I11" i="40" s="1"/>
  <c r="H17" i="40"/>
  <c r="I17" i="40" s="1"/>
  <c r="K6" i="46" l="1"/>
  <c r="I241" i="40"/>
  <c r="J7" i="72" l="1"/>
  <c r="G7" i="72" l="1"/>
  <c r="H7" i="72"/>
  <c r="F24" i="46" l="1"/>
  <c r="L7" i="72" l="1"/>
  <c r="C111" i="38"/>
  <c r="G105" i="38"/>
  <c r="G104" i="38"/>
  <c r="G106" i="38" s="1"/>
  <c r="A62" i="38"/>
  <c r="E53" i="38"/>
  <c r="A53" i="38"/>
  <c r="A47" i="38"/>
  <c r="G47" i="38" s="1"/>
  <c r="G38" i="38"/>
  <c r="E34" i="38"/>
  <c r="G25" i="38"/>
  <c r="G57" i="38" s="1"/>
  <c r="G83" i="38" s="1"/>
  <c r="E21" i="38"/>
  <c r="G21" i="38" s="1"/>
  <c r="E17" i="38"/>
  <c r="A17" i="38"/>
  <c r="E12" i="38"/>
  <c r="G12" i="38" s="1"/>
  <c r="E8" i="38"/>
  <c r="C8" i="38"/>
  <c r="A8" i="38"/>
  <c r="E75" i="38" s="1"/>
  <c r="G75" i="38" s="1"/>
  <c r="C79" i="38" s="1"/>
  <c r="G79" i="38" s="1"/>
  <c r="E8" i="37"/>
  <c r="G8" i="37" s="1"/>
  <c r="E19" i="37"/>
  <c r="G19" i="37" s="1"/>
  <c r="E23" i="37"/>
  <c r="G23" i="37" s="1"/>
  <c r="E27" i="37"/>
  <c r="E31" i="37" s="1"/>
  <c r="G31" i="37" s="1"/>
  <c r="G43" i="37"/>
  <c r="G46" i="37"/>
  <c r="G49" i="37"/>
  <c r="G52" i="37"/>
  <c r="G55" i="37"/>
  <c r="C60" i="37" s="1"/>
  <c r="E60" i="37"/>
  <c r="E67" i="37"/>
  <c r="G67" i="37" s="1"/>
  <c r="E81" i="37"/>
  <c r="G81" i="37" s="1"/>
  <c r="C85" i="37" s="1"/>
  <c r="E85" i="37"/>
  <c r="C92" i="37"/>
  <c r="E92" i="37"/>
  <c r="C99" i="37"/>
  <c r="C137" i="36"/>
  <c r="E97" i="36"/>
  <c r="E103" i="36" s="1"/>
  <c r="E109" i="36" s="1"/>
  <c r="G88" i="36"/>
  <c r="G83" i="36"/>
  <c r="A75" i="36"/>
  <c r="E68" i="36"/>
  <c r="E19" i="36"/>
  <c r="C63" i="35"/>
  <c r="E54" i="35"/>
  <c r="E50" i="35"/>
  <c r="E43" i="35"/>
  <c r="E34" i="35"/>
  <c r="C11" i="35"/>
  <c r="D12" i="33"/>
  <c r="G92" i="37" l="1"/>
  <c r="G95" i="37" s="1"/>
  <c r="C110" i="38"/>
  <c r="D13" i="33"/>
  <c r="E98" i="37" s="1"/>
  <c r="C62" i="35"/>
  <c r="A88" i="38"/>
  <c r="E88" i="38"/>
  <c r="G62" i="38"/>
  <c r="G60" i="37"/>
  <c r="G27" i="37"/>
  <c r="G19" i="35"/>
  <c r="E121" i="36"/>
  <c r="E12" i="36"/>
  <c r="E23" i="36" s="1"/>
  <c r="E28" i="36" s="1"/>
  <c r="G53" i="38"/>
  <c r="G59" i="38" s="1"/>
  <c r="C70" i="37"/>
  <c r="G70" i="37" s="1"/>
  <c r="C74" i="37" s="1"/>
  <c r="E73" i="36"/>
  <c r="G73" i="36" s="1"/>
  <c r="E56" i="35"/>
  <c r="E11" i="35"/>
  <c r="G16" i="35" s="1"/>
  <c r="C98" i="37"/>
  <c r="G85" i="37"/>
  <c r="G17" i="38"/>
  <c r="C21" i="38" s="1"/>
  <c r="G27" i="38"/>
  <c r="G97" i="36"/>
  <c r="C136" i="36"/>
  <c r="G85" i="38"/>
  <c r="G8" i="38"/>
  <c r="C12" i="38" s="1"/>
  <c r="G66" i="38"/>
  <c r="G109" i="36"/>
  <c r="E115" i="36"/>
  <c r="G115" i="36" s="1"/>
  <c r="E7" i="35"/>
  <c r="G17" i="35" s="1"/>
  <c r="A103" i="36" l="1"/>
  <c r="G103" i="36" s="1"/>
  <c r="G88" i="38"/>
  <c r="C92" i="38" s="1"/>
  <c r="G92" i="38" s="1"/>
  <c r="G68" i="38"/>
  <c r="E33" i="36"/>
  <c r="C30" i="38"/>
  <c r="G30" i="38" s="1"/>
  <c r="C34" i="38" s="1"/>
  <c r="G34" i="38" s="1"/>
  <c r="E38" i="36"/>
  <c r="H62" i="35"/>
  <c r="G46" i="35"/>
  <c r="G26" i="35"/>
  <c r="G48" i="35"/>
  <c r="G42" i="35"/>
  <c r="G38" i="35"/>
  <c r="G29" i="35"/>
  <c r="G33" i="35"/>
  <c r="G53" i="35"/>
  <c r="G54" i="35" s="1"/>
  <c r="G40" i="35"/>
  <c r="G31" i="35"/>
  <c r="C56" i="35"/>
  <c r="C59" i="35" s="1"/>
  <c r="G47" i="35"/>
  <c r="G41" i="35"/>
  <c r="G37" i="35"/>
  <c r="G30" i="35"/>
  <c r="G27" i="35"/>
  <c r="G49" i="35"/>
  <c r="G39" i="35"/>
  <c r="G28" i="35"/>
  <c r="G32" i="35"/>
  <c r="G98" i="37"/>
  <c r="A121" i="36"/>
  <c r="G96" i="38"/>
  <c r="G70" i="38"/>
  <c r="E43" i="36"/>
  <c r="G39" i="38" l="1"/>
  <c r="G41" i="38" s="1"/>
  <c r="G121" i="36"/>
  <c r="G132" i="36" s="1"/>
  <c r="G98" i="38"/>
  <c r="G100" i="38" s="1"/>
  <c r="G108" i="38" s="1"/>
  <c r="E110" i="38" s="1"/>
  <c r="G110" i="38" s="1"/>
  <c r="G43" i="35"/>
  <c r="E54" i="36"/>
  <c r="E48" i="36"/>
  <c r="G50" i="35"/>
  <c r="G34" i="35"/>
  <c r="F12" i="57" l="1"/>
  <c r="H12" i="57" s="1"/>
  <c r="A3" i="38"/>
  <c r="G56" i="35"/>
  <c r="E59" i="35" s="1"/>
  <c r="G59" i="35" l="1"/>
  <c r="E62" i="35" s="1"/>
  <c r="G62" i="35" s="1"/>
  <c r="A3" i="35" l="1"/>
  <c r="F9" i="57"/>
  <c r="H9" i="57" s="1"/>
  <c r="E68" i="29" l="1"/>
  <c r="E65" i="29"/>
  <c r="E62" i="29"/>
  <c r="E59" i="29" l="1"/>
  <c r="E56" i="29"/>
  <c r="E53" i="29"/>
  <c r="E50" i="29"/>
  <c r="E38" i="29"/>
  <c r="E35" i="29"/>
  <c r="E32" i="29"/>
  <c r="E29" i="29"/>
  <c r="E26" i="29"/>
  <c r="E23" i="29"/>
  <c r="E20" i="29"/>
  <c r="E14" i="29"/>
  <c r="H22" i="46" s="1"/>
  <c r="E11" i="29"/>
  <c r="E8" i="29"/>
  <c r="E5" i="29"/>
  <c r="H18" i="46" l="1"/>
  <c r="H24" i="46"/>
  <c r="H19" i="46"/>
  <c r="H20" i="46"/>
  <c r="I20" i="46" s="1"/>
  <c r="H21" i="46"/>
  <c r="I21" i="46" s="1"/>
  <c r="H23" i="46"/>
  <c r="I23" i="46" s="1"/>
  <c r="J23" i="46" s="1"/>
  <c r="K23" i="46" s="1"/>
  <c r="I19" i="46"/>
  <c r="A19" i="36"/>
  <c r="A78" i="36"/>
  <c r="G78" i="36" s="1"/>
  <c r="A33" i="36"/>
  <c r="G33" i="36" s="1"/>
  <c r="A54" i="36"/>
  <c r="G54" i="36" s="1"/>
  <c r="A28" i="36"/>
  <c r="G28" i="36" s="1"/>
  <c r="A43" i="36"/>
  <c r="G43" i="36" s="1"/>
  <c r="A38" i="36"/>
  <c r="G38" i="36" s="1"/>
  <c r="A63" i="36"/>
  <c r="G63" i="36" s="1"/>
  <c r="I18" i="46"/>
  <c r="A7" i="36"/>
  <c r="A48" i="36"/>
  <c r="G48" i="36" s="1"/>
  <c r="I24" i="46"/>
  <c r="J24" i="46" s="1"/>
  <c r="K24" i="46" s="1"/>
  <c r="A68" i="36"/>
  <c r="G68" i="36" s="1"/>
  <c r="G92" i="36" l="1"/>
  <c r="G7" i="36"/>
  <c r="A12" i="36"/>
  <c r="G12" i="36" s="1"/>
  <c r="I22" i="46"/>
  <c r="J22" i="46"/>
  <c r="K22" i="46" s="1"/>
  <c r="A23" i="36"/>
  <c r="G23" i="36" s="1"/>
  <c r="G19" i="36"/>
  <c r="G58" i="36" l="1"/>
  <c r="G134" i="36" s="1"/>
  <c r="E136" i="36" s="1"/>
  <c r="G136" i="36" s="1"/>
  <c r="F10" i="57" l="1"/>
  <c r="A4" i="36"/>
  <c r="H10" i="57" l="1"/>
  <c r="C277" i="22" l="1"/>
  <c r="D4" i="41" s="1"/>
  <c r="I4" i="41" l="1"/>
  <c r="H4" i="41"/>
  <c r="H5" i="41" s="1"/>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4" i="22"/>
  <c r="F3" i="22"/>
  <c r="I5" i="41" l="1"/>
  <c r="L4" i="41"/>
  <c r="F241" i="22"/>
  <c r="F242" i="22" s="1"/>
  <c r="C34" i="21"/>
  <c r="D18" i="33" s="1"/>
  <c r="D20" i="33" s="1"/>
  <c r="E11" i="37" s="1"/>
  <c r="G11" i="37" l="1"/>
  <c r="G14" i="37" s="1"/>
  <c r="E36" i="37"/>
  <c r="L5" i="41"/>
  <c r="M4" i="41"/>
  <c r="M5" i="41" l="1"/>
  <c r="N4" i="41"/>
  <c r="G36" i="37"/>
  <c r="G40" i="37" s="1"/>
  <c r="E74" i="37"/>
  <c r="G74" i="37" s="1"/>
  <c r="G77" i="37" s="1"/>
  <c r="D15" i="33"/>
  <c r="D16" i="33" s="1"/>
  <c r="D17" i="33" s="1"/>
  <c r="F16" i="57" s="1"/>
  <c r="F13" i="57" s="1"/>
  <c r="H13" i="57" s="1"/>
  <c r="G101" i="37" l="1"/>
  <c r="F11" i="57" s="1"/>
  <c r="F14" i="57" s="1"/>
  <c r="O4" i="41"/>
  <c r="N5" i="41"/>
  <c r="A3" i="37" l="1"/>
  <c r="N6" i="41"/>
  <c r="C20" i="41" s="1"/>
  <c r="H11" i="57"/>
  <c r="F11" i="46" l="1"/>
  <c r="J11" i="46" s="1"/>
  <c r="J16" i="46" s="1"/>
  <c r="K32" i="41"/>
  <c r="F29" i="46" s="1"/>
  <c r="F12" i="46"/>
  <c r="J12" i="46" s="1"/>
  <c r="K12" i="46" s="1"/>
  <c r="F20" i="57"/>
  <c r="F22" i="57" s="1"/>
  <c r="F18" i="57"/>
  <c r="I18" i="57" s="1"/>
  <c r="E5" i="71"/>
  <c r="E5" i="70"/>
  <c r="E5" i="14"/>
  <c r="H14" i="57"/>
  <c r="J18" i="46"/>
  <c r="F7" i="72"/>
  <c r="K11" i="46" l="1"/>
  <c r="K16" i="46" s="1"/>
  <c r="J11" i="57"/>
  <c r="J13" i="57"/>
  <c r="E13" i="57"/>
  <c r="H18" i="57"/>
  <c r="J18" i="57" s="1"/>
  <c r="K18" i="46"/>
  <c r="J19" i="46"/>
  <c r="K19" i="46" s="1"/>
  <c r="D3" i="35"/>
  <c r="J12" i="57"/>
  <c r="H22" i="57"/>
  <c r="D3" i="38"/>
  <c r="E12" i="57"/>
  <c r="E9" i="57"/>
  <c r="J10" i="57"/>
  <c r="D4" i="36"/>
  <c r="E10" i="57"/>
  <c r="J9" i="57"/>
  <c r="F25" i="57"/>
  <c r="D3" i="37"/>
  <c r="E11" i="57"/>
  <c r="F8" i="72"/>
  <c r="H25" i="57" l="1"/>
  <c r="J21" i="46"/>
  <c r="K21" i="46" s="1"/>
  <c r="J20" i="46"/>
  <c r="K20" i="46" l="1"/>
  <c r="K25" i="46" s="1"/>
  <c r="K26" i="46" s="1"/>
  <c r="J25" i="46"/>
  <c r="J26" i="46" l="1"/>
  <c r="K27" i="46"/>
  <c r="K28" i="46" s="1"/>
  <c r="K29" i="46" l="1"/>
  <c r="H5" i="70" s="1"/>
  <c r="J27" i="46"/>
  <c r="J28" i="46" s="1"/>
  <c r="J29" i="46" l="1"/>
  <c r="I33" i="46"/>
  <c r="J33" i="46" s="1"/>
  <c r="I29" i="46"/>
  <c r="F5" i="70" s="1"/>
  <c r="G5" i="70"/>
  <c r="F5" i="71"/>
  <c r="P5" i="71" s="1"/>
  <c r="L5" i="71"/>
  <c r="G5" i="71" l="1"/>
  <c r="K5" i="71"/>
  <c r="J5" i="71"/>
  <c r="N5" i="71"/>
  <c r="Q5" i="71"/>
  <c r="O5" i="71"/>
  <c r="H5" i="71"/>
  <c r="M5" i="71"/>
  <c r="I5" i="71"/>
  <c r="G6" i="70"/>
  <c r="H6" i="70"/>
  <c r="T5" i="71" l="1"/>
  <c r="R5" i="71" s="1"/>
  <c r="U5" i="71" s="1"/>
  <c r="F6" i="71"/>
  <c r="Q6" i="71" l="1"/>
  <c r="P6" i="71"/>
  <c r="N6" i="71"/>
  <c r="O6" i="71"/>
  <c r="M6" i="71"/>
  <c r="K6" i="71"/>
  <c r="H6" i="71"/>
  <c r="I6" i="71"/>
  <c r="J6" i="71"/>
  <c r="L6" i="71"/>
  <c r="G6" i="71"/>
  <c r="T6" i="71" l="1"/>
  <c r="R6" i="71" s="1"/>
  <c r="U6" i="71" s="1"/>
</calcChain>
</file>

<file path=xl/sharedStrings.xml><?xml version="1.0" encoding="utf-8"?>
<sst xmlns="http://schemas.openxmlformats.org/spreadsheetml/2006/main" count="2058" uniqueCount="926">
  <si>
    <t>ITEM</t>
  </si>
  <si>
    <t>DESCRIÇÃO</t>
  </si>
  <si>
    <t>QUANTIDADE</t>
  </si>
  <si>
    <t>1.1</t>
  </si>
  <si>
    <t>TOTAL</t>
  </si>
  <si>
    <t>CÓDIGO</t>
  </si>
  <si>
    <t>h</t>
  </si>
  <si>
    <t>1.2</t>
  </si>
  <si>
    <t>UNID</t>
  </si>
  <si>
    <t>1.3</t>
  </si>
  <si>
    <t>Óculos de proteção</t>
  </si>
  <si>
    <t>Pá</t>
  </si>
  <si>
    <t>Rastelo</t>
  </si>
  <si>
    <t>1.4</t>
  </si>
  <si>
    <t>1.5</t>
  </si>
  <si>
    <t>1.6</t>
  </si>
  <si>
    <t>Bota</t>
  </si>
  <si>
    <t>Meses</t>
  </si>
  <si>
    <t>Semanas/ano</t>
  </si>
  <si>
    <t>Hora/Dia</t>
  </si>
  <si>
    <t>Extensão Total ( Média/diária)</t>
  </si>
  <si>
    <t>Duração Trajeto (Média/Diária)</t>
  </si>
  <si>
    <t>Equipamentos</t>
  </si>
  <si>
    <t>Modelo:</t>
  </si>
  <si>
    <t>R$</t>
  </si>
  <si>
    <t>Quantidade:</t>
  </si>
  <si>
    <t>Unidade</t>
  </si>
  <si>
    <t>Vida Útil:</t>
  </si>
  <si>
    <t>meses</t>
  </si>
  <si>
    <t>Valor Residual:</t>
  </si>
  <si>
    <t>%</t>
  </si>
  <si>
    <t>Preço:</t>
  </si>
  <si>
    <t>Rua Senador Dantas, s/n</t>
  </si>
  <si>
    <t>Centro</t>
  </si>
  <si>
    <t>Centro Odontológico Integrado</t>
  </si>
  <si>
    <t>Centro Municipal de Saúde de Carmo</t>
  </si>
  <si>
    <t>Rua Alceu Matos, 87</t>
  </si>
  <si>
    <t>Centro Municipal de Reabilitação</t>
  </si>
  <si>
    <t>Rua Martinho Campos, 416</t>
  </si>
  <si>
    <t>CAPS</t>
  </si>
  <si>
    <t>Rua Barão de Aparecida, 35</t>
  </si>
  <si>
    <t>Vigilência em Saúde</t>
  </si>
  <si>
    <t>Rua Senador Dantas, 420</t>
  </si>
  <si>
    <t>Samu Carmo</t>
  </si>
  <si>
    <t>Rua Abreu Magalhães, 156</t>
  </si>
  <si>
    <t>ESF Val Paraíso</t>
  </si>
  <si>
    <t>Rua Prefeito Manoel G de Araujo, s/n</t>
  </si>
  <si>
    <t>Val Paraíso</t>
  </si>
  <si>
    <t>ESF Porto Velho do Cunha</t>
  </si>
  <si>
    <t>Rua Major Fajardo, 312</t>
  </si>
  <si>
    <t>Porto V do Cunha</t>
  </si>
  <si>
    <t>ESF Influencia</t>
  </si>
  <si>
    <t>Rua José Ferreira Alves, 816</t>
  </si>
  <si>
    <t>Influencia</t>
  </si>
  <si>
    <t>ESF Botafogo</t>
  </si>
  <si>
    <t>Praça Osmar Ribeiro, 42</t>
  </si>
  <si>
    <t>Botafogo</t>
  </si>
  <si>
    <t>ESF Centro</t>
  </si>
  <si>
    <t>Rua José Pinto Pinheiro</t>
  </si>
  <si>
    <t>Rua José Pinto Pinheiro, 39</t>
  </si>
  <si>
    <t>ESF Asa Branca</t>
  </si>
  <si>
    <t>Rua Carolina Franca, s/n</t>
  </si>
  <si>
    <t>Jardim Centenario</t>
  </si>
  <si>
    <t>Posto de Saúde Corrego da Prata</t>
  </si>
  <si>
    <t>Rua Benfica - Zona Rural, 48</t>
  </si>
  <si>
    <t>Corrego da Prata</t>
  </si>
  <si>
    <t>Posto Aurora</t>
  </si>
  <si>
    <t>Fazenda Aurora, s/n - Zona Rural</t>
  </si>
  <si>
    <t>Aurora</t>
  </si>
  <si>
    <t>Ponto de Atendimento</t>
  </si>
  <si>
    <t>Endereço</t>
  </si>
  <si>
    <t>Bairro</t>
  </si>
  <si>
    <t xml:space="preserve">Extensão de Coleta: </t>
  </si>
  <si>
    <t>km</t>
  </si>
  <si>
    <t>Distância Rota x Aterro:</t>
  </si>
  <si>
    <t xml:space="preserve">Rua José Murad Ferreira   </t>
  </si>
  <si>
    <t>Rua Edimar Policiano da Silva</t>
  </si>
  <si>
    <t>Rua Carlos Mesquita Soares</t>
  </si>
  <si>
    <t>Rua Carlos Soares de Menezes</t>
  </si>
  <si>
    <t>Estrada Rural (Carmo/Duas Barras)</t>
  </si>
  <si>
    <t>Rua Ulisses Lengruber de Andrade - RJ - 144 (Ave Maria/Centro)</t>
  </si>
  <si>
    <t>Rua Homero Luiz Gomes</t>
  </si>
  <si>
    <t>Rua Isaura Maia de Souza</t>
  </si>
  <si>
    <t>Rua Mario Monerat Wermelinger</t>
  </si>
  <si>
    <t>Rua A</t>
  </si>
  <si>
    <t>Rua José Cabral Filho</t>
  </si>
  <si>
    <t>Rua Paraisópolis</t>
  </si>
  <si>
    <t>Rua E</t>
  </si>
  <si>
    <t>Avenida Pref. Sebastião Lutterbach S.</t>
  </si>
  <si>
    <t>Estrada Rural</t>
  </si>
  <si>
    <t>RJ - 148 (Barra de S. Francisco - Carmo)</t>
  </si>
  <si>
    <t>Rua Sebastião Ferreira da Costa / Estrada Rural</t>
  </si>
  <si>
    <t>Rua Maria Felizarda da Conceição</t>
  </si>
  <si>
    <t>Rua Celso Carrilho de Farias</t>
  </si>
  <si>
    <t>Rua João Batista Pinheiro</t>
  </si>
  <si>
    <t>Rua Alceu Matos</t>
  </si>
  <si>
    <t>Rua Sebastião Lengruber Kropf</t>
  </si>
  <si>
    <t>Rua Geraldo Mariano</t>
  </si>
  <si>
    <t>Rua Eurico Teixeira Xavier</t>
  </si>
  <si>
    <t>Rua Manoel Schettino (Rua A)</t>
  </si>
  <si>
    <t>Rua Jair Nunes Macuco (Rua B)</t>
  </si>
  <si>
    <t>Rua Sebastião Ataíde de Melo</t>
  </si>
  <si>
    <t>Rua Antônio Ximenes</t>
  </si>
  <si>
    <t>Rua Antônio Constâncio de Andrade</t>
  </si>
  <si>
    <t>Rua Frederico Ferreira Barbosa</t>
  </si>
  <si>
    <t>Rua Luiz Amancio da Silva Porto</t>
  </si>
  <si>
    <t>Rua Agostinho Lengruber</t>
  </si>
  <si>
    <t>Rua José Maria Barbosa Valente</t>
  </si>
  <si>
    <t>Rua João Carvalho Junior</t>
  </si>
  <si>
    <t>Rua Alayde Ferreira Braga Monteiro</t>
  </si>
  <si>
    <t>Rua Carolina França</t>
  </si>
  <si>
    <t>Rua Enói Alves Carvalho</t>
  </si>
  <si>
    <t>Rua Edmundo Chaves Monteiro</t>
  </si>
  <si>
    <t>Rua Armando Chaves Monteiro</t>
  </si>
  <si>
    <t>Rua Dr. Wilde Oscar Curty Ribeiro</t>
  </si>
  <si>
    <t>Rua Esperança Soares Senhorinho</t>
  </si>
  <si>
    <t>Rua Antônio de Almeida Ramos</t>
  </si>
  <si>
    <t>Rua Projetada</t>
  </si>
  <si>
    <t>Rua Manoel José Rabelo</t>
  </si>
  <si>
    <t>Rua Soares Brandão</t>
  </si>
  <si>
    <t>Rua José Joaquim da Cunha</t>
  </si>
  <si>
    <t>Rua Sebastião da Costa Gomes</t>
  </si>
  <si>
    <t>Rua Vereador Osni Gonçalves</t>
  </si>
  <si>
    <t>Avenida Saraiva</t>
  </si>
  <si>
    <t>Avenida Edgard Gismont</t>
  </si>
  <si>
    <t>Travessa José Correa</t>
  </si>
  <si>
    <t xml:space="preserve"> Rua Bacelar</t>
  </si>
  <si>
    <t>Rua Braulio Alves Casas</t>
  </si>
  <si>
    <t>Avenida Senhor dos Passos</t>
  </si>
  <si>
    <t>Rua Luiz de Moura Pinheiro</t>
  </si>
  <si>
    <t>Rua Senador Dantas</t>
  </si>
  <si>
    <t>Avenida Mário Mesquita</t>
  </si>
  <si>
    <t>Rua Nilo Passos</t>
  </si>
  <si>
    <t>Rua Ulisses Lengruber de Andrade</t>
  </si>
  <si>
    <t>Rua Ubelart</t>
  </si>
  <si>
    <t>Rua Abreu Magalhães</t>
  </si>
  <si>
    <t>Travessa Benedito Branco</t>
  </si>
  <si>
    <t>Rua Francisco Lourenço Alves</t>
  </si>
  <si>
    <t>Rua Alameda Galeano Guimarães</t>
  </si>
  <si>
    <t>Rua Cônego Gonçalves</t>
  </si>
  <si>
    <t>Rua Oscar de Souza Curty</t>
  </si>
  <si>
    <t>Rua Martinho Campos</t>
  </si>
  <si>
    <t>Rua Galdino Goulart</t>
  </si>
  <si>
    <t>Rua Barão de Aparecida</t>
  </si>
  <si>
    <t>Rua Treze de Outubro</t>
  </si>
  <si>
    <t>Rua Ermance Dias Ferreira</t>
  </si>
  <si>
    <t>Praça Presidente Getúlio Vargas</t>
  </si>
  <si>
    <t>Rua Capitão Jorge Soares</t>
  </si>
  <si>
    <t>Vila Nossa Senhora do Carmo</t>
  </si>
  <si>
    <t>Beco José Sobrinho Menezes</t>
  </si>
  <si>
    <t>Rua Dr. Alves Costa</t>
  </si>
  <si>
    <t>Rua Lizair Vidal Ribeiro</t>
  </si>
  <si>
    <t>Ladeira João Henriques</t>
  </si>
  <si>
    <t>Praça Princesa Isabel</t>
  </si>
  <si>
    <t>Praça Alexandre de Mello</t>
  </si>
  <si>
    <t>Rua Manoel Goulart</t>
  </si>
  <si>
    <t>Ladeira João Alfredo</t>
  </si>
  <si>
    <t>Rua Papa João Paulo II</t>
  </si>
  <si>
    <t>Avenida Pinto Pinheiro</t>
  </si>
  <si>
    <t>Rua Juiz José Bento Vieira Fernandes</t>
  </si>
  <si>
    <t>Rua Padre Paulo Hotzz</t>
  </si>
  <si>
    <t>Vila Sebastião José Moraes</t>
  </si>
  <si>
    <t>Rua José Marciano de Carvalho</t>
  </si>
  <si>
    <t>Vila Joel Alves Costa</t>
  </si>
  <si>
    <t>RJ - 160 (Estrada Nova - Prata)</t>
  </si>
  <si>
    <t>Avenida Nilo de Freitas</t>
  </si>
  <si>
    <t>Rua José Fernandes Soares</t>
  </si>
  <si>
    <t>Rua José Rodrigues da Silva - Benfica</t>
  </si>
  <si>
    <t>Rua Alfredo Ferreira</t>
  </si>
  <si>
    <t>Rua Francisco de Paula Cruz</t>
  </si>
  <si>
    <t>Rua Esperidão Calil</t>
  </si>
  <si>
    <t>Rua Manoel Tibúrcio</t>
  </si>
  <si>
    <t>Fazenda São Lourenço - Fazenda da Quinta</t>
  </si>
  <si>
    <t>RJ – 148 (Estrada Prata – Carmo)</t>
  </si>
  <si>
    <t>Rua Raul Fernandes Mesquita Soares</t>
  </si>
  <si>
    <t>Rua Joaquim da Silva Lima</t>
  </si>
  <si>
    <t>Rua (Usina Hidrelétrica)</t>
  </si>
  <si>
    <t>Rua B</t>
  </si>
  <si>
    <t>Rua C</t>
  </si>
  <si>
    <t>Rua Renê Guimarães D</t>
  </si>
  <si>
    <t>Rua Beira Rio E</t>
  </si>
  <si>
    <t>Rua I</t>
  </si>
  <si>
    <t>Rua M</t>
  </si>
  <si>
    <t>Rua F</t>
  </si>
  <si>
    <t>Rua G</t>
  </si>
  <si>
    <t>Rua H</t>
  </si>
  <si>
    <t>Rua N</t>
  </si>
  <si>
    <t>Rua Fênix P</t>
  </si>
  <si>
    <t>Rua L</t>
  </si>
  <si>
    <t>Rua J</t>
  </si>
  <si>
    <t>RJ 158 (Ilha dos Pombos – Porto Velho do Cunha)</t>
  </si>
  <si>
    <t>BR 393 - BR 116</t>
  </si>
  <si>
    <t>RJ 158 (Trevo)</t>
  </si>
  <si>
    <t>RJ 158 (Rodovia Lúcio Meira)</t>
  </si>
  <si>
    <t>RJ 158 (Trecho Rural)</t>
  </si>
  <si>
    <t>Rua Albertino Ferreira Pires</t>
  </si>
  <si>
    <t>Rua José Pacheco do Couto</t>
  </si>
  <si>
    <t>Rua Manoel Cirilo da Silva</t>
  </si>
  <si>
    <t>Rua Braz Ferreira</t>
  </si>
  <si>
    <t>Rua Maria da Silva Machareth</t>
  </si>
  <si>
    <t xml:space="preserve"> Rua Antônio da Mota Leite</t>
  </si>
  <si>
    <t>Rua Orlando de Assis Ribeiro</t>
  </si>
  <si>
    <t>Rua sem nome (Estrada Rural)</t>
  </si>
  <si>
    <t>Rua antiga AABB - Centro Educacional de Convivência José Carlos Ribeiro</t>
  </si>
  <si>
    <t>Rua Lúcio Medeiros Ferreira</t>
  </si>
  <si>
    <t>Rua Osório da Silva</t>
  </si>
  <si>
    <t>Rua Edgard de Souza Teixeira</t>
  </si>
  <si>
    <t>Rua Geraldo Medeiros Ferreira</t>
  </si>
  <si>
    <t>Rua José Ferreira Alves</t>
  </si>
  <si>
    <t>Rua José Geraldo de Medeiros</t>
  </si>
  <si>
    <t>Rua Hemogeneo Chaves (Rua B)</t>
  </si>
  <si>
    <t>Rua José Coelho da Rocha</t>
  </si>
  <si>
    <t>Estrada Capoeirão</t>
  </si>
  <si>
    <t>Est. RJ 158 (Influência - Ilha dos Pombos)</t>
  </si>
  <si>
    <t>Estrada do Túnel que Chora / Fábricas de bloco e Osso</t>
  </si>
  <si>
    <t>Estrada Os Pereira / Túnel que chora</t>
  </si>
  <si>
    <t>Estrada Rural Influência/Carmo</t>
  </si>
  <si>
    <t>RJ 144 (Influência - Carmo)</t>
  </si>
  <si>
    <t>Rua Padre Ângelo Pelloso (Rua D)</t>
  </si>
  <si>
    <t>Rua Ari Lopes (Rua E)</t>
  </si>
  <si>
    <t>Rua Oswaldo Martins Damasceno (Rua C)</t>
  </si>
  <si>
    <t>Rua João Torquato da Silva (Rua A)</t>
  </si>
  <si>
    <t>Rua José Medeiros Ferreira (Rua B)</t>
  </si>
  <si>
    <t>Rua Dejaniro Rodrigues da Silva</t>
  </si>
  <si>
    <t>Rua Major Fajardo</t>
  </si>
  <si>
    <t>Rua José Lino da Silveira</t>
  </si>
  <si>
    <t>Rua Cizino de Carvalho</t>
  </si>
  <si>
    <t>Rua Expedito Pereira Borges</t>
  </si>
  <si>
    <t>Escadaria do Morro</t>
  </si>
  <si>
    <t>Rua Pereira de Carvalho</t>
  </si>
  <si>
    <t>Rua Oscar Freuchard Carvalho</t>
  </si>
  <si>
    <t xml:space="preserve"> Rua Joaquim Lourenço de Carvalho</t>
  </si>
  <si>
    <t>Rua Antônio Fernandes Soares</t>
  </si>
  <si>
    <t xml:space="preserve">Estrada Rural (Posse) </t>
  </si>
  <si>
    <t>Estrada Rural (Posse, sentido Porto Velho)</t>
  </si>
  <si>
    <t xml:space="preserve">Estrada Rural </t>
  </si>
  <si>
    <t>RJ – 158 (Porto Velho do Cunha – Fazenda da Quinta)</t>
  </si>
  <si>
    <t>Avenida José Ribeiro de Moura</t>
  </si>
  <si>
    <t>Avenida Presidente Tancredo Neves</t>
  </si>
  <si>
    <t>Rua Silvio Geraldo França</t>
  </si>
  <si>
    <t>Rua João Fernandes de Carvalho</t>
  </si>
  <si>
    <t>Rua Nilo Carrilho de Faria</t>
  </si>
  <si>
    <t>Rua José Correa Rodrigues</t>
  </si>
  <si>
    <t>Rua Irmã Zélia</t>
  </si>
  <si>
    <t>Travessa Pedro Paropato Filho</t>
  </si>
  <si>
    <t>Rua Dr. Italo Francisco Povoleri</t>
  </si>
  <si>
    <t>Rua Dr. Jair Albuquerque</t>
  </si>
  <si>
    <t>Rua Valdir Abreu da Silva</t>
  </si>
  <si>
    <t>Rua Professora Leda Ribeiro</t>
  </si>
  <si>
    <t>Rua Adão Costa</t>
  </si>
  <si>
    <t>Rua Ernesto Wermelinger</t>
  </si>
  <si>
    <t>Rua Manoel Serrazina</t>
  </si>
  <si>
    <t>Avenida Salles Abreu (Ruas projetadas A e B)</t>
  </si>
  <si>
    <t>Rua Prefeito Odir Gonçalves Ribeiro (Rua projetada C)</t>
  </si>
  <si>
    <t>Rua Adanges de Salles Abreu (Rua projetada D)</t>
  </si>
  <si>
    <t>Rua Minervina de Souza Vieira (Rua projetada E)</t>
  </si>
  <si>
    <t>Rua Iá Curty Soares (Rua projetada F)</t>
  </si>
  <si>
    <t>Rua Camilo Ribeiro Filho (Rua projetada G)</t>
  </si>
  <si>
    <t>Rua Henrique José do Carmo</t>
  </si>
  <si>
    <t>Rua Mário Gomes</t>
  </si>
  <si>
    <t>Rua Jorge Ribeiro do Valle</t>
  </si>
  <si>
    <t>Rua Prof. Helena Huguenin Ladeira</t>
  </si>
  <si>
    <t>Rua Projetada B</t>
  </si>
  <si>
    <t>Rua Antônio de Lima Macedo</t>
  </si>
  <si>
    <t>Rua sem nome</t>
  </si>
  <si>
    <t>Rua Maria Ermelina Cunha</t>
  </si>
  <si>
    <t>Rua José Geraldo Jasmim</t>
  </si>
  <si>
    <t>Rua Rui Mesquita Soares</t>
  </si>
  <si>
    <t>Rua Dalmo José Gonçalves</t>
  </si>
  <si>
    <t>Rua Benjamim Avelino Lopes</t>
  </si>
  <si>
    <t>Acesso ao Vale do Emboque</t>
  </si>
  <si>
    <t>Rua José Benedito da Silva</t>
  </si>
  <si>
    <t>Rua Manoel Gonçalves Costa</t>
  </si>
  <si>
    <t>Rua José Cassani</t>
  </si>
  <si>
    <t>Rua Manoel José de Moraes</t>
  </si>
  <si>
    <t>Rua Adalberto de Souza Braga</t>
  </si>
  <si>
    <t>Rua Nossa Senhora do Carmo</t>
  </si>
  <si>
    <t>Rua Sebastião Lopes de Jesus</t>
  </si>
  <si>
    <t>Rua Adalberto Pires da Silva</t>
  </si>
  <si>
    <t>Rua Geraldo de Souza Câmara</t>
  </si>
  <si>
    <t>Rua Joaquim Mesquita Soares</t>
  </si>
  <si>
    <t>Avenida Aristeu de Sá</t>
  </si>
  <si>
    <t>Rua Manoel Pereira Tatagiba</t>
  </si>
  <si>
    <t>Estrada Municipal Bela Joana (Fazenda Livração - Fazenda Conceição)</t>
  </si>
  <si>
    <t>Rua Antônio Cesar da Silva</t>
  </si>
  <si>
    <t>Rua Carminda Maria da Conceição</t>
  </si>
  <si>
    <t>Rua Benedito Marques</t>
  </si>
  <si>
    <t>Rua Vereador Jacy Duarte Carvalho</t>
  </si>
  <si>
    <t>Rua Manoel Consedey Cortes</t>
  </si>
  <si>
    <t>Rua Antônio José Braga Monteiro</t>
  </si>
  <si>
    <t>Rua Prefeito Manoel G. Araújo</t>
  </si>
  <si>
    <t>Rua Roberto Simões de Araujo</t>
  </si>
  <si>
    <t>Rua Jerônimo Amaral de Lima</t>
  </si>
  <si>
    <t>Rua Elisa Lemos Curty</t>
  </si>
  <si>
    <t>Rua Joaquim Simões de Araujo</t>
  </si>
  <si>
    <t>Rua Cesar Bittencourt</t>
  </si>
  <si>
    <t>RJ 144</t>
  </si>
  <si>
    <t>RJ 158</t>
  </si>
  <si>
    <t>ALMAS DO MATO</t>
  </si>
  <si>
    <t>ALTO DA CAIXA D'AGUA</t>
  </si>
  <si>
    <t>AVE MARIA</t>
  </si>
  <si>
    <t>BACELAR</t>
  </si>
  <si>
    <t>B. S. FRANCISCO</t>
  </si>
  <si>
    <t>BELA VISTA</t>
  </si>
  <si>
    <t>BOA ESPERANÇA</t>
  </si>
  <si>
    <t>BOA IDÉIA</t>
  </si>
  <si>
    <t>BOM PASTOR</t>
  </si>
  <si>
    <t>BOTAFOGO</t>
  </si>
  <si>
    <t>BOSQUE DO SOL</t>
  </si>
  <si>
    <t>CENTRO</t>
  </si>
  <si>
    <t>CÓRREGO DA PRATA</t>
  </si>
  <si>
    <t>DULCELÂNDIA</t>
  </si>
  <si>
    <t>ILHA DOS POMBOS</t>
  </si>
  <si>
    <t>INFLUÊNCIA</t>
  </si>
  <si>
    <t>JARDIM CENTENÁRIO</t>
  </si>
  <si>
    <t>P. VELHO DO CUNHA</t>
  </si>
  <si>
    <t>PROGRESSO</t>
  </si>
  <si>
    <t>SANTO ANTÔNIO</t>
  </si>
  <si>
    <t>SÃO DIMAS</t>
  </si>
  <si>
    <t>SÃO LUCAS</t>
  </si>
  <si>
    <t>SÃO MANOEL</t>
  </si>
  <si>
    <t>SILVA RODRIGUES</t>
  </si>
  <si>
    <t>SOL MAIOR</t>
  </si>
  <si>
    <t>TODOS OS SANTOS</t>
  </si>
  <si>
    <t>ULYSSES LENGRUBER</t>
  </si>
  <si>
    <t>VALE DO EMBOQUE</t>
  </si>
  <si>
    <t>VALPARAÍSO</t>
  </si>
  <si>
    <t>CARMO X INFLUÊNCIA</t>
  </si>
  <si>
    <t>INFLUÊNCIA X LIGHT</t>
  </si>
  <si>
    <t>LIGHT X PORTO VELHO DU CUNHA</t>
  </si>
  <si>
    <t>INFLUÊNCIA X CORREGO DA PRATA</t>
  </si>
  <si>
    <t>Extensão (m)</t>
  </si>
  <si>
    <t>Frequência de coleta</t>
  </si>
  <si>
    <t>nº</t>
  </si>
  <si>
    <t>Extensão de coleta</t>
  </si>
  <si>
    <t>Extensão diária de coleta (m)</t>
  </si>
  <si>
    <t>Extensão diária de coleta (km)</t>
  </si>
  <si>
    <t>BOA IDEIA</t>
  </si>
  <si>
    <t>Distância para Aterro mais próximo (km)</t>
  </si>
  <si>
    <t>Média da distância dos pontos geradores até Destinação Final</t>
  </si>
  <si>
    <t>1.0 - MÃO DE OBRA DIRETA (MO)</t>
  </si>
  <si>
    <t xml:space="preserve">Custo do Item </t>
  </si>
  <si>
    <t>Percentual do Custo Final</t>
  </si>
  <si>
    <t>x</t>
  </si>
  <si>
    <t>=</t>
  </si>
  <si>
    <t>número de</t>
  </si>
  <si>
    <t>20% insalubridade sobre piso coletor</t>
  </si>
  <si>
    <t>funcionários</t>
  </si>
  <si>
    <t>Piso Salarial CCT 2018/2019</t>
  </si>
  <si>
    <t>40% insalubridade s/piso Coletor</t>
  </si>
  <si>
    <t>SUBTOTAL DE SALÁRIOS                                                            (CCT SEM ENCARGOS SOCIAIS)</t>
  </si>
  <si>
    <t>SUBTOTAL DE SALÁRIOS                            (EMOP COM ENCARGOS SOCIAIS E TRABALHISTAS)</t>
  </si>
  <si>
    <t>QUANT. FUNCIONÁRIOS</t>
  </si>
  <si>
    <t>(BASE DE CÁLCULO DO ENCARGO SOCIAL SOBRE O SALÁRIO MENSAL É O NÚMERO DE MESES DO ANO)</t>
  </si>
  <si>
    <t>GRUPO "A"</t>
  </si>
  <si>
    <t>FÓRMULA/MEMÓRIA CÁLCULO</t>
  </si>
  <si>
    <t>PERCENTUAL</t>
  </si>
  <si>
    <t>VALOR R$</t>
  </si>
  <si>
    <t>INSS</t>
  </si>
  <si>
    <t>% FIXO</t>
  </si>
  <si>
    <t>SESI</t>
  </si>
  <si>
    <t>SENAI</t>
  </si>
  <si>
    <t>INCRA</t>
  </si>
  <si>
    <t>SEBRAE</t>
  </si>
  <si>
    <t>SALARIO EDUCAÇÃO</t>
  </si>
  <si>
    <t>SEGURO CONTRA ACIDENTES TRABALHO</t>
  </si>
  <si>
    <t>FGTS</t>
  </si>
  <si>
    <t>TOTAL GRUPO "A"</t>
  </si>
  <si>
    <t>GRUPO "B"</t>
  </si>
  <si>
    <t>FÉRIAS</t>
  </si>
  <si>
    <t>(1 + 0,33) / 11 X 100</t>
  </si>
  <si>
    <t>AVISO PRÉVIO TRABALHADO</t>
  </si>
  <si>
    <t>( 7 / 330 ) X 100</t>
  </si>
  <si>
    <t>AUXILIO ENFERMIDADE/DOENÇA</t>
  </si>
  <si>
    <t>( 5 / 330 ) X 100</t>
  </si>
  <si>
    <t>LICENÇA PATERNIDADE</t>
  </si>
  <si>
    <t>( 5 / 330 X 100 X 3,5% X 97%</t>
  </si>
  <si>
    <t>13º SALÁRIO</t>
  </si>
  <si>
    <t>(30 / 330 ) X 100</t>
  </si>
  <si>
    <t>AVISO PRÉVIO INDENIZADO</t>
  </si>
  <si>
    <t>( 23 / 330 ) X 100</t>
  </si>
  <si>
    <t>TOTAL GRUPO "B"</t>
  </si>
  <si>
    <t>GRUPO "C"</t>
  </si>
  <si>
    <t>DEPÓSITO RESCISÃO SEM JUSTA CAUSA</t>
  </si>
  <si>
    <t>40% X 9,2%</t>
  </si>
  <si>
    <t>10% X 9,2%</t>
  </si>
  <si>
    <t>FGTS SOBRE 13º SALÁRIO</t>
  </si>
  <si>
    <t>8% X 9,1%</t>
  </si>
  <si>
    <t>ADICIONAL POR AVISO PRÉVIO</t>
  </si>
  <si>
    <t>(1 / 12) X ( 12,1% + 9,1% )</t>
  </si>
  <si>
    <t>TOTAL GRUPO "C"</t>
  </si>
  <si>
    <t>GRUPO "D"</t>
  </si>
  <si>
    <t>INCIDÊNCIA CUMULATIVA DE A SOBRE B</t>
  </si>
  <si>
    <t>( 31,9% X 36,8%)</t>
  </si>
  <si>
    <t>TOTAL GRUPO "D"</t>
  </si>
  <si>
    <t>Encargos Sociais:</t>
  </si>
  <si>
    <t>Total Salários</t>
  </si>
  <si>
    <t>% Encargos</t>
  </si>
  <si>
    <t>Custo Mão-de-Obra Mensal</t>
  </si>
  <si>
    <t>+</t>
  </si>
  <si>
    <t>Encargos Sociais</t>
  </si>
  <si>
    <t>Custo Mão-de-Obra Anual</t>
  </si>
  <si>
    <t>Custo/dia mão-de-obra</t>
  </si>
  <si>
    <t>com encargos sociais</t>
  </si>
  <si>
    <t>Descrição</t>
  </si>
  <si>
    <t>Motorista</t>
  </si>
  <si>
    <t>Coletor</t>
  </si>
  <si>
    <t>Encarregado</t>
  </si>
  <si>
    <t>Uniforme</t>
  </si>
  <si>
    <t>Boné</t>
  </si>
  <si>
    <t>2.0 - CUSTOS DEPENDENTES DA MÃO DE OBRA DIRETA</t>
  </si>
  <si>
    <t>2.1) Uniformes e EPI's</t>
  </si>
  <si>
    <t>2.1.1 - Uniforme</t>
  </si>
  <si>
    <t>preço do</t>
  </si>
  <si>
    <t>consumo / utilização</t>
  </si>
  <si>
    <t>conjunto calça</t>
  </si>
  <si>
    <t>mensal (motoristas)</t>
  </si>
  <si>
    <t>funcionários (motoristas)</t>
  </si>
  <si>
    <t>mensal (coletores)</t>
  </si>
  <si>
    <t>funcionários (coletores)</t>
  </si>
  <si>
    <t>2.1.2 - Bota</t>
  </si>
  <si>
    <t>preço da</t>
  </si>
  <si>
    <t>capa de chuva</t>
  </si>
  <si>
    <t>mensal</t>
  </si>
  <si>
    <t xml:space="preserve">luva </t>
  </si>
  <si>
    <t>colete refletivo</t>
  </si>
  <si>
    <t>em X (somente faixa)</t>
  </si>
  <si>
    <t xml:space="preserve">bone </t>
  </si>
  <si>
    <t>Somatório Uniformes + EPI"S</t>
  </si>
  <si>
    <t>2.2) Outros Materiais</t>
  </si>
  <si>
    <t>2.2.2. - Pá</t>
  </si>
  <si>
    <t>Garfo</t>
  </si>
  <si>
    <t>equipamentos</t>
  </si>
  <si>
    <t>Cone de Sinalização</t>
  </si>
  <si>
    <t>0,75 Cm altura</t>
  </si>
  <si>
    <t>Contenedores plásticos   de 500 litros cedidos a PM BÚZIOS</t>
  </si>
  <si>
    <t>/</t>
  </si>
  <si>
    <t>nº de meses do</t>
  </si>
  <si>
    <t>caixa compactadora</t>
  </si>
  <si>
    <t>contrato</t>
  </si>
  <si>
    <t>Contenedores plásticos   de 120 litros cedidos a PM BÚZIOS</t>
  </si>
  <si>
    <t>Vr. médio de aquisição</t>
  </si>
  <si>
    <t>de 01 contenedor</t>
  </si>
  <si>
    <t>Somatório Outros Materiais</t>
  </si>
  <si>
    <t>2.3) Outras Despesas</t>
  </si>
  <si>
    <t>2.3.1. -  Vale Transporte:</t>
  </si>
  <si>
    <t>valor do</t>
  </si>
  <si>
    <t>vale</t>
  </si>
  <si>
    <t>Seguro Saúde/Vida</t>
  </si>
  <si>
    <t xml:space="preserve">fator de </t>
  </si>
  <si>
    <t>utilização</t>
  </si>
  <si>
    <t>seguro</t>
  </si>
  <si>
    <t xml:space="preserve">nº médio de vales </t>
  </si>
  <si>
    <t>valor unitário</t>
  </si>
  <si>
    <t>p/ func. /mês</t>
  </si>
  <si>
    <t>Total dos Custos Dependentes Mensal</t>
  </si>
  <si>
    <t>Total Anual Dependentes</t>
  </si>
  <si>
    <t>Custo Depententes/Dia</t>
  </si>
  <si>
    <t>1.</t>
  </si>
  <si>
    <t>EPI</t>
  </si>
  <si>
    <t>www.fabricadeuniformes.com.br</t>
  </si>
  <si>
    <t>www.alastralojavirtual.com.br</t>
  </si>
  <si>
    <t>www.shoptime.com</t>
  </si>
  <si>
    <t>Botina de segurança</t>
  </si>
  <si>
    <t>www.epibrasil.com.br</t>
  </si>
  <si>
    <t>www.americanas.com</t>
  </si>
  <si>
    <t>www.rjepi.com.br</t>
  </si>
  <si>
    <t>Capa de chuva</t>
  </si>
  <si>
    <t>www.superepi.com.br</t>
  </si>
  <si>
    <t>www.lojadomecanico.com.br</t>
  </si>
  <si>
    <t>www.leroymerlin.com.br</t>
  </si>
  <si>
    <t>Luva tipo nitrilica</t>
  </si>
  <si>
    <t>www.netsuprimentos.com</t>
  </si>
  <si>
    <t>Colete em X</t>
  </si>
  <si>
    <t>www.ksi.com.br</t>
  </si>
  <si>
    <t>isso-9wear@hotmail.com</t>
  </si>
  <si>
    <t>www.engefrio.com.br</t>
  </si>
  <si>
    <t>2.</t>
  </si>
  <si>
    <t>Materiais e Insumos</t>
  </si>
  <si>
    <t>Vassoura tipo gari</t>
  </si>
  <si>
    <t>www.caepi.com.br</t>
  </si>
  <si>
    <t>www.walmart.com.br</t>
  </si>
  <si>
    <t>Pá de obra</t>
  </si>
  <si>
    <t>www.sermap.com</t>
  </si>
  <si>
    <t>3.0 - CUSTOS DEPENDENTES DE QUILOMETRAGEM</t>
  </si>
  <si>
    <t xml:space="preserve">a) Combustíveis - Lubrificantes - Rodagem </t>
  </si>
  <si>
    <t>consumo</t>
  </si>
  <si>
    <t>quilometragem</t>
  </si>
  <si>
    <t>litro/Km</t>
  </si>
  <si>
    <t>Caminhão coletor</t>
  </si>
  <si>
    <t>Veículo Leve</t>
  </si>
  <si>
    <t>óleo lubrificante</t>
  </si>
  <si>
    <t>Caminhão Coletor</t>
  </si>
  <si>
    <t>preço pneu</t>
  </si>
  <si>
    <t>número de pneu</t>
  </si>
  <si>
    <t>Câmara:</t>
  </si>
  <si>
    <t>preço câmara</t>
  </si>
  <si>
    <t>número de câmara</t>
  </si>
  <si>
    <t>Protetor:</t>
  </si>
  <si>
    <t>não possui cotação (excluído da composição de custos)</t>
  </si>
  <si>
    <t>preço protetor</t>
  </si>
  <si>
    <t>número de protetor</t>
  </si>
  <si>
    <t>Recapagem:</t>
  </si>
  <si>
    <t>preço recapagem</t>
  </si>
  <si>
    <t>número de recapagem</t>
  </si>
  <si>
    <t>Rodagem:</t>
  </si>
  <si>
    <t>resultado</t>
  </si>
  <si>
    <t>valor base</t>
  </si>
  <si>
    <t>pneu + recapagem</t>
  </si>
  <si>
    <t>relativa à vida útil</t>
  </si>
  <si>
    <t>vida útil</t>
  </si>
  <si>
    <t>Rodagem Cam. Coletor</t>
  </si>
  <si>
    <t>quilometragem anual</t>
  </si>
  <si>
    <t>Veículo leve</t>
  </si>
  <si>
    <t xml:space="preserve">pneu + câmara </t>
  </si>
  <si>
    <t>Rodagem Veic. Leve</t>
  </si>
  <si>
    <t>quilometragem Anual</t>
  </si>
  <si>
    <t>Peças e Acessórios:</t>
  </si>
  <si>
    <t>valor do veículo</t>
  </si>
  <si>
    <t>peças / acessórios</t>
  </si>
  <si>
    <t>para manutenção</t>
  </si>
  <si>
    <t>mais equipamento</t>
  </si>
  <si>
    <t>custo base</t>
  </si>
  <si>
    <t>Quantidade Caminhões</t>
  </si>
  <si>
    <t>Custo Anual Peças e Acessórios</t>
  </si>
  <si>
    <t>Custo por Dia</t>
  </si>
  <si>
    <t>número de conjuntos</t>
  </si>
  <si>
    <t>Recapagem de pneu</t>
  </si>
  <si>
    <t>www.dizap.com.br</t>
  </si>
  <si>
    <t>www.dpaschoal.com.br</t>
  </si>
  <si>
    <t>www.sergipana.com.br</t>
  </si>
  <si>
    <t>4.0 - CUSTOS FIXOS</t>
  </si>
  <si>
    <t>4.1 - DEPRECIAÇÃO DE VEÍCULOS E EQUIPAMENTOS</t>
  </si>
  <si>
    <t>-</t>
  </si>
  <si>
    <t>valor  do</t>
  </si>
  <si>
    <t>componentes</t>
  </si>
  <si>
    <t>valor</t>
  </si>
  <si>
    <t>valor base a</t>
  </si>
  <si>
    <t>chassis</t>
  </si>
  <si>
    <t>da rodagem</t>
  </si>
  <si>
    <t>residual</t>
  </si>
  <si>
    <t>depreciar</t>
  </si>
  <si>
    <t>estabelecida</t>
  </si>
  <si>
    <t>equipamento</t>
  </si>
  <si>
    <t>Número de cam. coletor</t>
  </si>
  <si>
    <t>DEPRECIAÇÃO: (Chassis + Equipamento) x Nº cam. coletores</t>
  </si>
  <si>
    <t>Número de veículos leves</t>
  </si>
  <si>
    <t>DEPRECIAÇÃO: Veiculo x nº veículos leves</t>
  </si>
  <si>
    <t>Somatório Depreciação</t>
  </si>
  <si>
    <t>4.2 - REMUNERAÇÃO DE VEÍCULOS E EQUIPAMENTOS</t>
  </si>
  <si>
    <t>taxa de remuneração</t>
  </si>
  <si>
    <t>a remunerar</t>
  </si>
  <si>
    <t>ao mês</t>
  </si>
  <si>
    <t>dimensionamento</t>
  </si>
  <si>
    <t>REMUNERAÇÃO: (Chassis + Equipamentos) x Dimensionamento</t>
  </si>
  <si>
    <t>veículo</t>
  </si>
  <si>
    <t>REMUNERAÇÃO: Veíc. Leve x Dimensionamento</t>
  </si>
  <si>
    <t>LICENCIAMENTO/SEG. : Cam. Coletor x dimensionamento</t>
  </si>
  <si>
    <t>Somatório Licenciamento e Seguros</t>
  </si>
  <si>
    <t>Somatório Total dos Custos Fixos</t>
  </si>
  <si>
    <t>Total Custos Fixos Anual</t>
  </si>
  <si>
    <t>Custos Fixos/dia</t>
  </si>
  <si>
    <t>PLANILHA ESTIMATIVA DE COMPOSIÇÃO DE CUSTOS</t>
  </si>
  <si>
    <t>ITENS DE CUSTO</t>
  </si>
  <si>
    <t>PARTICIPAÇÃO  %</t>
  </si>
  <si>
    <t>VALOR</t>
  </si>
  <si>
    <t>1.0 - CUSTOS MÃO-DE-OBRA DIRETA (M.O D.)</t>
  </si>
  <si>
    <t>2.0 - CUSTOS DEPENDENTES DA MÃO-DE-OBRA DIRETA</t>
  </si>
  <si>
    <t>BDI</t>
  </si>
  <si>
    <t>3.0 - CUSTOS DEPENDENTES DE KM</t>
  </si>
  <si>
    <t>4.5.1</t>
  </si>
  <si>
    <t>4.4.6</t>
  </si>
  <si>
    <t>4.4.5</t>
  </si>
  <si>
    <t>4.4.4</t>
  </si>
  <si>
    <t>4.4.3</t>
  </si>
  <si>
    <t>4.4.2</t>
  </si>
  <si>
    <t>4.4.1</t>
  </si>
  <si>
    <t>4.3.5</t>
  </si>
  <si>
    <t>4.3.4</t>
  </si>
  <si>
    <t>4.3.3</t>
  </si>
  <si>
    <t>4.3.2</t>
  </si>
  <si>
    <t>4.3.1</t>
  </si>
  <si>
    <t>4.1.2</t>
  </si>
  <si>
    <t>4.1.1</t>
  </si>
  <si>
    <t>Veículo : Fiorino Furgão Work. Hard 1.4 Flex 8V 2P ou similar</t>
  </si>
  <si>
    <t>0,02 = 2% da quantidade de RSU refere-se a RSS</t>
  </si>
  <si>
    <t>0,15 = 15% do resíduo gerado que necessita de tratamento diferenciado</t>
  </si>
  <si>
    <t>4.5.5</t>
  </si>
  <si>
    <t>4.5.4</t>
  </si>
  <si>
    <t>4.5.3</t>
  </si>
  <si>
    <t>4.5.2</t>
  </si>
  <si>
    <t>4.5 - Caçamba Coletora (veículo 1,5 ton)</t>
  </si>
  <si>
    <t>Outros</t>
  </si>
  <si>
    <t>EMOP 19.004.0048-2</t>
  </si>
  <si>
    <t xml:space="preserve">Modelo: </t>
  </si>
  <si>
    <t>4.4 - Veículo Utilitário Médio</t>
  </si>
  <si>
    <t>4.3 - Equipamento Coletor Compactador</t>
  </si>
  <si>
    <t>3.1.5</t>
  </si>
  <si>
    <t>3.1.4</t>
  </si>
  <si>
    <t>3.1.3</t>
  </si>
  <si>
    <t>3.1.2</t>
  </si>
  <si>
    <t>ou similar</t>
  </si>
  <si>
    <t>Fiorino</t>
  </si>
  <si>
    <t>3.1.1</t>
  </si>
  <si>
    <t>Modelo Fiorino ou similar 0,6 ton</t>
  </si>
  <si>
    <t>3.1 - Veículo Utilitário Leve 0,6 ton</t>
  </si>
  <si>
    <t>4.1.5</t>
  </si>
  <si>
    <t>4.1.4</t>
  </si>
  <si>
    <t>4.1.3</t>
  </si>
  <si>
    <t>4.1 - Chassis de Caminhão</t>
  </si>
  <si>
    <t>3 - Investimentos</t>
  </si>
  <si>
    <t>Km/h</t>
  </si>
  <si>
    <t>2.5</t>
  </si>
  <si>
    <t>Velocidade Média Proposta (Média)</t>
  </si>
  <si>
    <t>2.4</t>
  </si>
  <si>
    <t>2.3</t>
  </si>
  <si>
    <t>Distância do local gerador até destinação final</t>
  </si>
  <si>
    <t>Km/dia</t>
  </si>
  <si>
    <t>2.2</t>
  </si>
  <si>
    <t>2.1</t>
  </si>
  <si>
    <t>2 - Informações do Trajeto</t>
  </si>
  <si>
    <t>Dias</t>
  </si>
  <si>
    <t>Dias de Coleta</t>
  </si>
  <si>
    <t>Dias Coleta Anual</t>
  </si>
  <si>
    <t>Dias Considerados</t>
  </si>
  <si>
    <t>Turno de Trabalho</t>
  </si>
  <si>
    <t>Dias úteis</t>
  </si>
  <si>
    <t>Dias úteis Coleta</t>
  </si>
  <si>
    <t>Mes</t>
  </si>
  <si>
    <t>1 - DADOS GERAIS:</t>
  </si>
  <si>
    <t>DADOS GERAIS DA COMPOSIÇÃO DE CUSTOS</t>
  </si>
  <si>
    <t>a) Pessoal de Operação</t>
  </si>
  <si>
    <t>Engenheiro</t>
  </si>
  <si>
    <t>1.1 - Motorista Diurno</t>
  </si>
  <si>
    <t>1.2 - Coletor / Gari Diurno</t>
  </si>
  <si>
    <t>1.3 - ENCARGOS SOCIAIS</t>
  </si>
  <si>
    <t xml:space="preserve">Total Salários </t>
  </si>
  <si>
    <t>Custo do Item</t>
  </si>
  <si>
    <t>e Blusa</t>
  </si>
  <si>
    <t>(4 uniformes)</t>
  </si>
  <si>
    <t>2.1.3 - Avental Impermeável</t>
  </si>
  <si>
    <t>2.1.4 - Capa de Chuva</t>
  </si>
  <si>
    <t>funcionários (coletor)</t>
  </si>
  <si>
    <t>2.1.5 - Óculos Proteção</t>
  </si>
  <si>
    <t>Óculos Proteção</t>
  </si>
  <si>
    <t>Vassoura p/gari 42 furos</t>
  </si>
  <si>
    <t>2.2.3 - Cone de Sinalização</t>
  </si>
  <si>
    <t>(2 por quipamentos)</t>
  </si>
  <si>
    <t>Vale Refeição/Cesta Básica</t>
  </si>
  <si>
    <t>2.3.2 - Lanche</t>
  </si>
  <si>
    <t>nº médio de lanches</t>
  </si>
  <si>
    <t>Lanche</t>
  </si>
  <si>
    <t>Abono Pecuniário Motoristas ( Cláusula 9ª Convenção Coletiva do Trabalho)</t>
  </si>
  <si>
    <t>Somatório Outras Despesas</t>
  </si>
  <si>
    <t>Somatório Custos Dependentes por Quilometragem</t>
  </si>
  <si>
    <t>Custo Mensal da Peças e Acessórios</t>
  </si>
  <si>
    <t>Quantidade Utiliários</t>
  </si>
  <si>
    <t>peças / acessórios Manutenção</t>
  </si>
  <si>
    <t>Utiliários</t>
  </si>
  <si>
    <t>de peças e acessórios</t>
  </si>
  <si>
    <t>valor dos veículos</t>
  </si>
  <si>
    <t>percentual de consumo</t>
  </si>
  <si>
    <t>3.4 - MANUTENÇÃO PEÇAS E ACESSÓRIOS</t>
  </si>
  <si>
    <t>Pneu 275 x 80 R 22,5 (Sem câmara)</t>
  </si>
  <si>
    <t xml:space="preserve">3.3 - RODAGEM </t>
  </si>
  <si>
    <t>Somatório Lubrificantes (a.2)</t>
  </si>
  <si>
    <t>KG/Km</t>
  </si>
  <si>
    <t>graxa chassis</t>
  </si>
  <si>
    <t>preço/KG da</t>
  </si>
  <si>
    <t>óleo hidráulico</t>
  </si>
  <si>
    <t>óleo de diferencial</t>
  </si>
  <si>
    <t xml:space="preserve">3.2. LUBRIFICANTE </t>
  </si>
  <si>
    <t>Somatório Combustível (a.1)</t>
  </si>
  <si>
    <t>preço combustível</t>
  </si>
  <si>
    <t>3.1. COMBUSTÍVEL</t>
  </si>
  <si>
    <t>a.1) Chassis Cam. Coletor</t>
  </si>
  <si>
    <t>considerado 20% residual p/fins de ajuste de valor que adicionado a coleta lixo público custe r$ 130.000,00</t>
  </si>
  <si>
    <t xml:space="preserve">a.2) Equipamento Coletor </t>
  </si>
  <si>
    <t>4.1.1 - Veículo Utilitário</t>
  </si>
  <si>
    <t>Chassis: Caminhão Coletor</t>
  </si>
  <si>
    <t xml:space="preserve">Equipamento Coletor </t>
  </si>
  <si>
    <t>4.2.1 - Chassis: Veículo Utilitário</t>
  </si>
  <si>
    <t>Somatório Remuneração</t>
  </si>
  <si>
    <t>4.3 - LICENCIAMENTOS E SEGUROS</t>
  </si>
  <si>
    <t xml:space="preserve">valor de </t>
  </si>
  <si>
    <t xml:space="preserve">seguro </t>
  </si>
  <si>
    <t>licenciamento</t>
  </si>
  <si>
    <t>a diluir</t>
  </si>
  <si>
    <t xml:space="preserve">valor base </t>
  </si>
  <si>
    <t>validade</t>
  </si>
  <si>
    <t>nº de meses</t>
  </si>
  <si>
    <t>4.3.1 - Veiculo Utilitário</t>
  </si>
  <si>
    <t xml:space="preserve">taxa de </t>
  </si>
  <si>
    <t>LICENCIAMENTO/SEG.: Veíc. Leve x dimensionamento</t>
  </si>
  <si>
    <t>d) Veículos Utilitários (Pickup 1.6 e 2.4)</t>
  </si>
  <si>
    <t>Unid</t>
  </si>
  <si>
    <t>Quantidade</t>
  </si>
  <si>
    <t>Valor Unitário</t>
  </si>
  <si>
    <t>Valor Mensal</t>
  </si>
  <si>
    <t>CÓD. EMOP 19.004.0046-2 - CAMIONETE TIPO PICK-UP,COM CABINE SIMPLES E CACAMBA,TIPO LEVE, MOTOR BICOMBUSTIVEL DE  1.6 LITROS, INCLUSIVE MOTORISTA</t>
  </si>
  <si>
    <t>HORA</t>
  </si>
  <si>
    <t>CÓD. EMOP 19.004.0048-2 - CAMIONETE TIPO PICK-UP COM CABINE DUPLA E CACAMBA MOTOR BICOMBUSTIVEL DE 2.4, DIRECAO HIDRAULICA, TRACAO TRASEIRA, INCLUSIVE MOTORISTA</t>
  </si>
  <si>
    <t>Somatório Veículos Leves Utilitários ("d")</t>
  </si>
  <si>
    <t>Frequência</t>
  </si>
  <si>
    <t>Bairros</t>
  </si>
  <si>
    <t xml:space="preserve">Faixa média de calçada  (m) </t>
  </si>
  <si>
    <t>Área de Roçagem (m²)</t>
  </si>
  <si>
    <t>Produção hora/ funcionário (m²)</t>
  </si>
  <si>
    <t>Produção p/ turno de trabalho (7,33 horas)</t>
  </si>
  <si>
    <t>Funcionários Necessários TOTAL</t>
  </si>
  <si>
    <t>Km a percorrer na coleta de resíduos</t>
  </si>
  <si>
    <t>Distância média até o aterro (ida e volta) x 2 viagens aterro</t>
  </si>
  <si>
    <t>Velocidade Média para aterro</t>
  </si>
  <si>
    <t>Tempo Percurso na Rota p/ Coleta Resíduos</t>
  </si>
  <si>
    <t xml:space="preserve">Tempo Deslocamento </t>
  </si>
  <si>
    <t>Tempo Percurso Ida</t>
  </si>
  <si>
    <t>Tempo Percurso Volta</t>
  </si>
  <si>
    <t>Tempo de Carga e Espera (7/0,76*2´)</t>
  </si>
  <si>
    <t>Tempo de Descarga (no aterro)</t>
  </si>
  <si>
    <t>Tempo Médio Previsto</t>
  </si>
  <si>
    <t>Equivalência em Horas</t>
  </si>
  <si>
    <t xml:space="preserve">Equivalência em Equipamento  </t>
  </si>
  <si>
    <t>CAMINHÃO BASCULANTE (RECOLHIMENTO DE ENTULHO)</t>
  </si>
  <si>
    <t>TOTAL DE CAMINHÕES DE 7 m³ NECESSÁRIOS C/ARREDONDAMENTO</t>
  </si>
  <si>
    <t>1) Deslocamento - Compreendido o tempo médio consumido da base ao ponto de coleta/carregamento  e vice-versa, e o deslocamento entre os pontos de coleta ao longo o dia</t>
  </si>
  <si>
    <t>2) Km a percorrer na coleta de resíduos - Extensão da rota em km (quilômetros)</t>
  </si>
  <si>
    <t>TABELA DE DIMENSIONAMENTO DE RETROESCAVADEIRA</t>
  </si>
  <si>
    <t>Quantidade de Caminhões Basculantes</t>
  </si>
  <si>
    <t>Proporção Caminhão: Retroescavadeira</t>
  </si>
  <si>
    <t>Número de Retroescavadeiras</t>
  </si>
  <si>
    <t>RETROESCAVADEIRA</t>
  </si>
  <si>
    <t>.2:1</t>
  </si>
  <si>
    <t xml:space="preserve">TOTAL DE EQUIPAMENTOS NECESSÁRIOS C/ ARREDONDAMENTO </t>
  </si>
  <si>
    <t>* O cálculo de proporção da Retroescavadeira será de 2:1 (2 Caminhões Basculantes para 1 Retroescavadeira)</t>
  </si>
  <si>
    <t>** O cálculo de proporção de funcionários será 1:2 (1 Retroescavadeira para 2 funcionários)</t>
  </si>
  <si>
    <t>QUANTIDADE ESTIMADA DE SERVIÇO DE RECOLHIMENTO DE ENTULHO (m³)</t>
  </si>
  <si>
    <t>m³</t>
  </si>
  <si>
    <t>SERVIÇO</t>
  </si>
  <si>
    <t>2.7</t>
  </si>
  <si>
    <t>DISCRIMINAÇÃO DOS SERVIÇOS</t>
  </si>
  <si>
    <t>und</t>
  </si>
  <si>
    <t>Quantidade mensal</t>
  </si>
  <si>
    <t>fator de utilização</t>
  </si>
  <si>
    <t>Valor Unitário (R$)</t>
  </si>
  <si>
    <t>Valor unitário consolidado (R$)</t>
  </si>
  <si>
    <t>VALOR MENSAL ESTIMADO  (R$)</t>
  </si>
  <si>
    <t>Memória de Cálculo</t>
  </si>
  <si>
    <t xml:space="preserve">COMPOSIÇÃO </t>
  </si>
  <si>
    <t>1.0 MÃO-DE-OBRA / EQUIPAMENTOS</t>
  </si>
  <si>
    <t>Composição</t>
  </si>
  <si>
    <t>mês</t>
  </si>
  <si>
    <t>CCT 2019/2020</t>
  </si>
  <si>
    <t xml:space="preserve">Salário </t>
  </si>
  <si>
    <t>salário de acordo com a CCT Seac 2019 /2020</t>
  </si>
  <si>
    <t>Insalubridade</t>
  </si>
  <si>
    <t>Insalubridade de acordo com a CCT Seac 2019/2020</t>
  </si>
  <si>
    <t>Alimentação</t>
  </si>
  <si>
    <t>Alimentação proposta na CCT Seac 2019/2020</t>
  </si>
  <si>
    <t xml:space="preserve">Encargos </t>
  </si>
  <si>
    <t>Encargos Sociais (Referência Engenharia de Custos)</t>
  </si>
  <si>
    <t>Encargos Sociais de acordo com Engenharia de Custos</t>
  </si>
  <si>
    <t>SUBTOTAL MÃO DE OBRA/ EQUIPAMENTOS</t>
  </si>
  <si>
    <t>2.0  EPI'S / FERRAMENTAS / MATERIAIS</t>
  </si>
  <si>
    <t>MERCADO</t>
  </si>
  <si>
    <t>EPI - UNIFORME (2)</t>
  </si>
  <si>
    <t>EPI - BOTINA DE SEGURANÇA</t>
  </si>
  <si>
    <t>PAR</t>
  </si>
  <si>
    <t>EPI - BONÉ</t>
  </si>
  <si>
    <t>EPI - CAPA DE  CHUVA</t>
  </si>
  <si>
    <t>VASSOURA TIPO GARI</t>
  </si>
  <si>
    <t>2.6</t>
  </si>
  <si>
    <t xml:space="preserve">PÁ </t>
  </si>
  <si>
    <t>2.8</t>
  </si>
  <si>
    <t>SUBTOTAL EPI'S / FERRAMENTAS / MATERIAIS</t>
  </si>
  <si>
    <t>SUBTOTAL 1</t>
  </si>
  <si>
    <t>TOTAL GERAL</t>
  </si>
  <si>
    <t xml:space="preserve">VALOR GLOBAL ESTIMADO             (12 meses)       </t>
  </si>
  <si>
    <t>2.11</t>
  </si>
  <si>
    <t>2.13</t>
  </si>
  <si>
    <t>2.14</t>
  </si>
  <si>
    <t>Auxiliar de limpeza</t>
  </si>
  <si>
    <t>19.004.0013-2</t>
  </si>
  <si>
    <t>19.005.0028-2</t>
  </si>
  <si>
    <t>2 conjuntos de uniformes X (2 auxiliares de limpeza + 2 motoristas + 1 operador de retroescavadeira) x 25% de fator de utilização x 12 meses</t>
  </si>
  <si>
    <t>1 par de botinas de segurança X (2 auxiliares de limpeza + 2 motoristas + 1 operador de retroescavadeira) x 25% de fator de utilização x 12 meses</t>
  </si>
  <si>
    <t>EPI - LUVA DE SEGURANÇA</t>
  </si>
  <si>
    <t>SERVIÇO DE RECOLHIMENTO DE ENTULHO, INCLUINDO MÃO-DE-OBRA, EQUIPAMENTOS, MATERIAIS E FERRAMENTAS</t>
  </si>
  <si>
    <t>diária exceto sábado e domingo</t>
  </si>
  <si>
    <t>Estimativa de geração de RSD</t>
  </si>
  <si>
    <t>Estimativa de geração de RSS</t>
  </si>
  <si>
    <t>Estimativa de RSS para tratar e destinar</t>
  </si>
  <si>
    <t>Tonelada/ dia *</t>
  </si>
  <si>
    <t>Extensão da rota de coleta ( Média/diária)</t>
  </si>
  <si>
    <t>Para estimativa do resíduo do serviço de saúde a ser coletado e transportado, usou-se com referência a proposta do Manual de Orientações para Análise de Serviços de Limpeza Urbana - TCE Goiás - versão fev/16</t>
  </si>
  <si>
    <t>Tabela Fipe - jan/2019</t>
  </si>
  <si>
    <t>(2 uniformes)</t>
  </si>
  <si>
    <t>Avental</t>
  </si>
  <si>
    <t>2.1.6 - Luva</t>
  </si>
  <si>
    <t>2.1.7- Colete Refletivo X</t>
  </si>
  <si>
    <t>2.1.8 - Boné</t>
  </si>
  <si>
    <t xml:space="preserve">2.2.1 - Vassoura p/gari </t>
  </si>
  <si>
    <t xml:space="preserve">2.3.1 - Vale Alimentação </t>
  </si>
  <si>
    <t xml:space="preserve">Pneu </t>
  </si>
  <si>
    <t>(8% valor equipamento)</t>
  </si>
  <si>
    <t>(5% valor do equipamento)</t>
  </si>
  <si>
    <t>COLETA RSS</t>
  </si>
  <si>
    <t>Quantidade anual estimada de resíduo serviço de saúde gerado - kg</t>
  </si>
  <si>
    <t>Custo unitário para coleta e transporte de RSS , SEM IMPOSTOS</t>
  </si>
  <si>
    <t>Contentor de lixo</t>
  </si>
  <si>
    <t>www.gadotticar.com.br</t>
  </si>
  <si>
    <t>Saco de lixo</t>
  </si>
  <si>
    <t>www.gimba.com.br</t>
  </si>
  <si>
    <t>Viseira de proteção</t>
  </si>
  <si>
    <t>Perneira</t>
  </si>
  <si>
    <t>Protetor auricular</t>
  </si>
  <si>
    <t>Cinto de segurança</t>
  </si>
  <si>
    <t>Luva    PU</t>
  </si>
  <si>
    <t>Luva PU</t>
  </si>
  <si>
    <t>www.palaciodasferramentas.com.br</t>
  </si>
  <si>
    <t>www.madeiramadeira.com.br</t>
  </si>
  <si>
    <t>www.dutramaquinas.com.br</t>
  </si>
  <si>
    <t>ANEXO E -                                                                                                                                                                                       SERVIÇO DE RECOLHIMENTO DE ENTULHO</t>
  </si>
  <si>
    <t xml:space="preserve"> DIMENSIONAMENTO DO SERVIÇO DE RECOLHIMENTO DE ENTULHO</t>
  </si>
  <si>
    <t>3) A velocidade média considerada para aterro foi de 40,0 km/h</t>
  </si>
  <si>
    <t>Sabendo que cada equipamento prevê o transporte de 7 m³  ao aterro e o serviço ocorrerá de segunda-feira à sexta-feira, com 2 viagens cada.</t>
  </si>
  <si>
    <t xml:space="preserve"> COMPOSIÇÃO DO SERVIÇO DE ENTULHO</t>
  </si>
  <si>
    <t>19.004.0013-3</t>
  </si>
  <si>
    <t xml:space="preserve">Trator Roçadeira e Retroescavadeira, com motor de 75 cv, capacidade de carga 0,76m³, inclusive operador - CP </t>
  </si>
  <si>
    <t>Trator Roçadeira e Retroescavadeira, com motor de 75 cv, capacidade de carga 0,76m³, inclusive operador - CI</t>
  </si>
  <si>
    <t>19.005.0028-3</t>
  </si>
  <si>
    <t>3.</t>
  </si>
  <si>
    <t>Compactador 12 m³</t>
  </si>
  <si>
    <t>Cimasp</t>
  </si>
  <si>
    <t>Vemaq</t>
  </si>
  <si>
    <t>Trituradora de Galhos</t>
  </si>
  <si>
    <t>MFRural</t>
  </si>
  <si>
    <t>Enxada com cabo</t>
  </si>
  <si>
    <t>www.matieli.com.br</t>
  </si>
  <si>
    <t>Cal - saco de 7 kg</t>
  </si>
  <si>
    <t>www.breithaupt.com.br</t>
  </si>
  <si>
    <t>www.ferramentaskennedy.com.br</t>
  </si>
  <si>
    <t>Broxa</t>
  </si>
  <si>
    <t>www.copafer.com.br</t>
  </si>
  <si>
    <t>SERVIÇO: CONTRATAÇÃO DE EMPRESA PARA REALIZAÇÃO DOS SERVIÇOS DE LIMPEZA URBANA</t>
  </si>
  <si>
    <t xml:space="preserve">VALOR UNITÁRIO  </t>
  </si>
  <si>
    <t>COMPOSIÇÃO</t>
  </si>
  <si>
    <t>VALOR MÉDIO MENSAL</t>
  </si>
  <si>
    <t>VALOR PARA 12 MESES</t>
  </si>
  <si>
    <t>Serviço de Recolhimento de Entulho</t>
  </si>
  <si>
    <t xml:space="preserve">TOTAL </t>
  </si>
  <si>
    <t>PLANILHA ORÇAMENTÁRIA</t>
  </si>
  <si>
    <t>PROPOSTA DE PREÇO</t>
  </si>
  <si>
    <t xml:space="preserve">Valor global por extenso: </t>
  </si>
  <si>
    <t>Validade da proposta:</t>
  </si>
  <si>
    <t>Carimbo e Assinatura Responsável</t>
  </si>
  <si>
    <t>CRONOGRAMA FÍSICO FINANCEIRO</t>
  </si>
  <si>
    <t>1º</t>
  </si>
  <si>
    <t>2º</t>
  </si>
  <si>
    <t>3º</t>
  </si>
  <si>
    <t>4º</t>
  </si>
  <si>
    <t>5º</t>
  </si>
  <si>
    <t>6º</t>
  </si>
  <si>
    <t>7º</t>
  </si>
  <si>
    <t>8º</t>
  </si>
  <si>
    <t>9º</t>
  </si>
  <si>
    <t>10º</t>
  </si>
  <si>
    <t>11º</t>
  </si>
  <si>
    <t>12º</t>
  </si>
  <si>
    <t>Recolhimento de Entulho</t>
  </si>
  <si>
    <t>Varredor</t>
  </si>
  <si>
    <t>Auxiliar de Limpeza</t>
  </si>
  <si>
    <t>Auxiliar de Jardinagem</t>
  </si>
  <si>
    <t>Operador de Motosserra</t>
  </si>
  <si>
    <t>Operador de Roçadeira</t>
  </si>
  <si>
    <t>Operador de máquinas</t>
  </si>
  <si>
    <t>Auxiliar de Escritório</t>
  </si>
  <si>
    <t>Total de funcionários</t>
  </si>
  <si>
    <t>EMOP Fevereiro/2019</t>
  </si>
  <si>
    <t>elem 02929 - EMOP fev/2019</t>
  </si>
  <si>
    <t>elem 0220 - EMOP fev/2019</t>
  </si>
  <si>
    <t>elem 0808 - EMOP fev/2019</t>
  </si>
  <si>
    <t>ao mês (fev/2019)</t>
  </si>
  <si>
    <t>3 MESES</t>
  </si>
  <si>
    <t xml:space="preserve">BDI, conforme composição </t>
  </si>
  <si>
    <t>*Para conferência de cálculo do valor mensal estimado, considerar valor unitário (R$) 99,95854395, até a 8ª casa decimal</t>
  </si>
  <si>
    <t>5.1 - COTAÇÃO DE LOCAIS PARA DESTINAÇÃO</t>
  </si>
  <si>
    <t>EMPRESA 1</t>
  </si>
  <si>
    <t>EMPRESA 2</t>
  </si>
  <si>
    <t>EMPRESA 3</t>
  </si>
  <si>
    <t>ESTRE</t>
  </si>
  <si>
    <t>PRÓ-AMBIENTAL</t>
  </si>
  <si>
    <t>SERVIOESTE</t>
  </si>
  <si>
    <t>COTAÇÕES</t>
  </si>
  <si>
    <t>VALOR R$/kg</t>
  </si>
  <si>
    <t>5.0 - CUSTOS DESTINAÇÃO</t>
  </si>
  <si>
    <t>*Para a estimativa do custo de destinação de RSS foi adotado o valor da EMPRESA 2 (R$ 3,50), por além de ser o menor custo de destinação, é o local mais próximo da rota de coleta.</t>
  </si>
  <si>
    <t>Adotado</t>
  </si>
  <si>
    <t>ANEXO B -                                                                                                                                                                                       COLETA,TRANSPORTE E DESTINAÇÃO DE RESÍDUOS DO SERVIÇO DE SAÚDE</t>
  </si>
  <si>
    <t xml:space="preserve">PONTOS DE ATENDIMENTO COLETA, TRANSPORTE E DESTINAÇÃO DE RESÍDUOS DO SERVIÇO DE SAÚDE </t>
  </si>
  <si>
    <t>SERVIÇO: COLETA, TRANSPORTE E DESTINAÇÃO DE RESÍDUOS SERVIÇOS DE SAÚDE</t>
  </si>
  <si>
    <t>ANEXO B - COLETA, TRANSPORTE E DESTINAÇÃO DE RESÍDUOS SERVIÇOS DE SAÚDE</t>
  </si>
  <si>
    <t>CUSTOS ESTIMADO COM COLETA, TRANSPORTE E DESTINAÇÃO DE RSS (COM IMPOSTOS)</t>
  </si>
  <si>
    <t>CUSTO UNITÁRIO DA COLETA, TRANSPORTE E DESTINAÇÃO DE RSS, COM IMPOSTOS</t>
  </si>
  <si>
    <t>CUSTOS ESTIMADO COM COLETA, TRANSPORTE E DESTINAÇÃO DE RSS (SEM IMPOSTOS)</t>
  </si>
  <si>
    <t>*Para conferência do valor estimado anual de R$ 230.777,93, deve-se considerar o valor unitário de R$44,380371153, ou seja, até a 9ª casa decimal.</t>
  </si>
  <si>
    <t>PONTOS DE ATENDIMENTO RETIRADA DE ENTULHO</t>
  </si>
  <si>
    <t xml:space="preserve"> DIMENSIONAMENTO DO SERVIÇO DE ENTULHO</t>
  </si>
  <si>
    <t xml:space="preserve">Pontos </t>
  </si>
  <si>
    <t>Extensão do Ponto  (m)</t>
  </si>
  <si>
    <t>2 caminhões basculantes x 176 horas mês x 60 % de hora produtiva x 12 meses</t>
  </si>
  <si>
    <t>2 caminhões basculantes x 176 horas mês x 40 % de hora improdutiva x 12 meses</t>
  </si>
  <si>
    <t>1 retroescavadeira x 176 horas mês x 60% de CP - Hora produtiva x 12 meses</t>
  </si>
  <si>
    <t>1 retroescavadeira x 176 horas mês x 40% de CI - Hora improdutiva x 12 meses</t>
  </si>
  <si>
    <t>15 caçambas x 12 meses</t>
  </si>
  <si>
    <t>ALUGUEL CACAMBA DE ACO TIPO CONTAINER C/5M3 CAPAC. P/RETIRADA ENTULHO OBRA, INCL. CARREGA. ,TRANSP. E DESCAR. LOCAIS AUTORIZ.</t>
  </si>
  <si>
    <t>2 pá X (2 auxiliares de limpeza)  x 25% de fator de utilização x 12 meses</t>
  </si>
  <si>
    <t>2 vassoura tipo gari X (2 auxiliares de limpeza)  x 100% de fator de utilização x 12 meses</t>
  </si>
  <si>
    <t>2 par de luvas de segurança X (2 auxiliares de limpeza)  x 100% de fator de utilização x 12 meses</t>
  </si>
  <si>
    <t>2 capa de chuva X (2 auxiliares de limpeza + 2 motoristas + 1 operador de retroescavadeira)  x 16,67% de fator de utilização x 12 meses</t>
  </si>
  <si>
    <t>2 boné X (2 auxiliares de limpeza + 2 motoristas + 1 operador de retroescavadeira)  x25% de fator de utilização x 12 meses</t>
  </si>
  <si>
    <t>Caminhão basculante toco, 7 m³, motor diesel, 132 cv - CP - INCLUSIVE MOTORISTA</t>
  </si>
  <si>
    <t>Caminhão basculante toco, 7 m³, motor diesel, 132 cv - CI - INCLUSIVE MOTORISTA</t>
  </si>
  <si>
    <t>Referência: EMOP- abril/2021; CCT 2018/2019 e CCT 2019/2020</t>
  </si>
  <si>
    <t>** Os motoristas e eperados de maquinas estão incluidos nos itens n° 1.2 a 1.6 conforme planilha de composição</t>
  </si>
  <si>
    <t>Data base:                  CCT 2019/2020           Emop abril/2021</t>
  </si>
  <si>
    <t>2 auxiliares de limpeza x 8 horas x 22 dias/ mês x 12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</si>
</sst>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2]* #,##0.00_);_([$€-2]* \(#,##0.00\);_([$€-2]* &quot;-&quot;??_)"/>
    <numFmt numFmtId="167" formatCode="_(&quot;R$ &quot;* #,##0.00_);_(&quot;R$ &quot;* \(#,##0.00\);_(&quot;R$ &quot;* \-??_);_(@_)"/>
    <numFmt numFmtId="168" formatCode="h:mm:ss;@"/>
    <numFmt numFmtId="169" formatCode="_(&quot;R$&quot;* #,##0.00_);_(&quot;R$&quot;* \(#,##0.00\);_(&quot;R$&quot;* &quot;-&quot;??_);_(@_)"/>
    <numFmt numFmtId="170" formatCode="00"/>
    <numFmt numFmtId="171" formatCode="#,##0.0000"/>
    <numFmt numFmtId="172" formatCode="#,##0.00\ &quot;m&quot;"/>
    <numFmt numFmtId="173" formatCode="00.##"/>
    <numFmt numFmtId="174" formatCode="#,##0.000"/>
    <numFmt numFmtId="175" formatCode="&quot;R$&quot;#,##0.00_);\(&quot;R$&quot;#,##0.00\)"/>
    <numFmt numFmtId="176" formatCode="0.0%"/>
    <numFmt numFmtId="177" formatCode="0.000"/>
    <numFmt numFmtId="178" formatCode="&quot;R$&quot;\ #,##0.00"/>
    <numFmt numFmtId="179" formatCode="0.000000"/>
    <numFmt numFmtId="180" formatCode="0.0000"/>
    <numFmt numFmtId="181" formatCode="0.00000"/>
    <numFmt numFmtId="182" formatCode="#,##0.0"/>
    <numFmt numFmtId="183" formatCode="0.0"/>
    <numFmt numFmtId="184" formatCode="0.0000%"/>
    <numFmt numFmtId="185" formatCode="#,##0.00;[Red]#,##0.00"/>
    <numFmt numFmtId="186" formatCode="[$R$ -416]#,##0.00"/>
    <numFmt numFmtId="187" formatCode="[$R$ ]#,##0.00;[Red]\([$R$ ]#,##0.00\)"/>
    <numFmt numFmtId="188" formatCode="#,##0.000000"/>
    <numFmt numFmtId="189" formatCode="#,##0.00000"/>
    <numFmt numFmtId="190" formatCode="#,##0.00000000"/>
    <numFmt numFmtId="191" formatCode="#,##0.000000000"/>
  </numFmts>
  <fonts count="61">
    <font>
      <sz val="11"/>
      <color theme="1"/>
      <name val="Calibri"/>
      <family val="2"/>
      <scheme val="minor"/>
    </font>
    <font>
      <sz val="10"/>
      <name val="Arial"/>
      <family val="2"/>
    </font>
    <font>
      <sz val="10"/>
      <name val="Arial"/>
      <family val="2"/>
    </font>
    <font>
      <b/>
      <sz val="10"/>
      <name val="Arial"/>
      <family val="2"/>
    </font>
    <font>
      <sz val="10"/>
      <color theme="1"/>
      <name val="Arial"/>
      <family val="2"/>
    </font>
    <font>
      <sz val="11"/>
      <color theme="1"/>
      <name val="Calibri"/>
      <family val="2"/>
      <scheme val="minor"/>
    </font>
    <font>
      <b/>
      <sz val="10"/>
      <color theme="1"/>
      <name val="Arial"/>
      <family val="2"/>
    </font>
    <font>
      <b/>
      <sz val="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i/>
      <sz val="10"/>
      <name val="Arial"/>
      <family val="2"/>
    </font>
    <font>
      <sz val="10"/>
      <color rgb="FFFF0000"/>
      <name val="Arial"/>
      <family val="2"/>
    </font>
    <font>
      <b/>
      <sz val="9"/>
      <name val="Arial"/>
      <family val="2"/>
    </font>
    <font>
      <b/>
      <sz val="10"/>
      <name val="Cataneo BT"/>
      <family val="4"/>
    </font>
    <font>
      <sz val="11"/>
      <name val="Times New Roman"/>
      <family val="1"/>
    </font>
    <font>
      <u/>
      <sz val="11"/>
      <color theme="10"/>
      <name val="Calibri"/>
      <family val="2"/>
      <scheme val="minor"/>
    </font>
    <font>
      <sz val="10"/>
      <name val="Times New Roman"/>
      <family val="1"/>
    </font>
    <font>
      <sz val="11"/>
      <name val="Arial Unicode MS"/>
      <family val="2"/>
    </font>
    <font>
      <b/>
      <sz val="10"/>
      <name val="Courier New"/>
      <family val="3"/>
    </font>
    <font>
      <sz val="8"/>
      <name val="Garamond"/>
      <family val="1"/>
    </font>
    <font>
      <sz val="11"/>
      <color theme="4"/>
      <name val="Arial"/>
      <family val="2"/>
    </font>
    <font>
      <sz val="11"/>
      <name val="Arial"/>
      <family val="2"/>
    </font>
    <font>
      <strike/>
      <sz val="10"/>
      <color rgb="FFFF0000"/>
      <name val="Arial"/>
      <family val="2"/>
    </font>
    <font>
      <strike/>
      <sz val="10"/>
      <name val="Arial"/>
      <family val="2"/>
    </font>
    <font>
      <b/>
      <sz val="11"/>
      <name val="Arial"/>
      <family val="2"/>
    </font>
    <font>
      <b/>
      <sz val="12"/>
      <name val="Arial"/>
      <family val="2"/>
    </font>
    <font>
      <b/>
      <i/>
      <sz val="11"/>
      <name val="Arial"/>
      <family val="2"/>
    </font>
    <font>
      <b/>
      <sz val="16"/>
      <name val="Arial"/>
      <family val="2"/>
    </font>
    <font>
      <sz val="9"/>
      <name val="Arial"/>
      <family val="2"/>
    </font>
    <font>
      <u/>
      <sz val="9"/>
      <color theme="10"/>
      <name val="Calibri"/>
      <family val="2"/>
      <scheme val="minor"/>
    </font>
    <font>
      <sz val="10"/>
      <color indexed="10"/>
      <name val="Arial"/>
      <family val="2"/>
    </font>
    <font>
      <sz val="10"/>
      <color indexed="8"/>
      <name val="Arial"/>
      <family val="2"/>
    </font>
    <font>
      <b/>
      <sz val="10"/>
      <color rgb="FFFF0000"/>
      <name val="Arial"/>
      <family val="2"/>
    </font>
    <font>
      <b/>
      <sz val="10"/>
      <color rgb="FFFF0000"/>
      <name val="Times New Roman"/>
      <family val="1"/>
    </font>
    <font>
      <b/>
      <sz val="10"/>
      <color theme="0"/>
      <name val="Arial"/>
      <family val="2"/>
    </font>
    <font>
      <sz val="12"/>
      <name val="Arial"/>
      <family val="2"/>
    </font>
    <font>
      <sz val="8"/>
      <name val="Arial"/>
      <family val="2"/>
    </font>
    <font>
      <b/>
      <sz val="10"/>
      <color indexed="8"/>
      <name val="Arial"/>
      <family val="2"/>
    </font>
    <font>
      <b/>
      <sz val="10"/>
      <color indexed="23"/>
      <name val="Arial"/>
      <family val="2"/>
    </font>
    <font>
      <sz val="8"/>
      <color theme="1"/>
      <name val="Arial"/>
      <family val="2"/>
    </font>
    <font>
      <b/>
      <sz val="8"/>
      <color theme="0"/>
      <name val="Arial"/>
      <family val="2"/>
    </font>
    <font>
      <b/>
      <sz val="8"/>
      <color theme="1"/>
      <name val="Arial"/>
      <family val="2"/>
    </font>
    <font>
      <sz val="8"/>
      <name val="Calibri"/>
      <family val="2"/>
      <scheme val="minor"/>
    </font>
    <font>
      <b/>
      <sz val="10"/>
      <color theme="1"/>
      <name val="Calibri"/>
      <family val="2"/>
    </font>
    <font>
      <b/>
      <u/>
      <sz val="11"/>
      <color theme="1"/>
      <name val="Calibri"/>
      <family val="2"/>
      <scheme val="minor"/>
    </font>
  </fonts>
  <fills count="52">
    <fill>
      <patternFill patternType="none"/>
    </fill>
    <fill>
      <patternFill patternType="gray125"/>
    </fill>
    <fill>
      <patternFill patternType="solid">
        <fgColor theme="1"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55"/>
        <bgColor indexed="23"/>
      </patternFill>
    </fill>
    <fill>
      <patternFill patternType="solid">
        <fgColor indexed="26"/>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indexed="9"/>
        <bgColor indexed="9"/>
      </patternFill>
    </fill>
    <fill>
      <patternFill patternType="solid">
        <fgColor theme="2" tint="-9.9978637043366805E-2"/>
        <bgColor indexed="64"/>
      </patternFill>
    </fill>
  </fills>
  <borders count="10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s>
  <cellStyleXfs count="202">
    <xf numFmtId="0" fontId="0" fillId="0" borderId="0"/>
    <xf numFmtId="0" fontId="1"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8"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1" fillId="5" borderId="0" applyNumberFormat="0" applyBorder="0" applyAlignment="0" applyProtection="0"/>
    <xf numFmtId="0" fontId="12" fillId="17" borderId="22" applyNumberFormat="0" applyAlignment="0" applyProtection="0"/>
    <xf numFmtId="0" fontId="13" fillId="18" borderId="23" applyNumberFormat="0" applyAlignment="0" applyProtection="0"/>
    <xf numFmtId="0" fontId="14" fillId="0" borderId="24" applyNumberFormat="0" applyFill="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5" fillId="8" borderId="22" applyNumberFormat="0" applyAlignment="0" applyProtection="0"/>
    <xf numFmtId="0" fontId="16" fillId="4" borderId="0" applyNumberFormat="0" applyBorder="0" applyAlignment="0" applyProtection="0"/>
    <xf numFmtId="0" fontId="17" fillId="23" borderId="0" applyNumberFormat="0" applyBorder="0" applyAlignment="0" applyProtection="0"/>
    <xf numFmtId="0" fontId="9" fillId="0" borderId="0"/>
    <xf numFmtId="0" fontId="8" fillId="24" borderId="25" applyNumberFormat="0" applyFont="0" applyAlignment="0" applyProtection="0"/>
    <xf numFmtId="0" fontId="18" fillId="17" borderId="2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7" applyNumberFormat="0" applyFill="0" applyAlignment="0" applyProtection="0"/>
    <xf numFmtId="0" fontId="23" fillId="0" borderId="28" applyNumberFormat="0" applyFill="0" applyAlignment="0" applyProtection="0"/>
    <xf numFmtId="0" fontId="24" fillId="0" borderId="29" applyNumberFormat="0" applyFill="0" applyAlignment="0" applyProtection="0"/>
    <xf numFmtId="0" fontId="24" fillId="0" borderId="0" applyNumberFormat="0" applyFill="0" applyBorder="0" applyAlignment="0" applyProtection="0"/>
    <xf numFmtId="0" fontId="25" fillId="0" borderId="30" applyNumberFormat="0" applyFill="0" applyAlignment="0" applyProtection="0"/>
    <xf numFmtId="0" fontId="1" fillId="24" borderId="25"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36"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6" fillId="4" borderId="0" applyNumberFormat="0" applyBorder="0" applyAlignment="0" applyProtection="0"/>
    <xf numFmtId="0" fontId="22" fillId="0" borderId="27" applyNumberFormat="0" applyFill="0" applyAlignment="0" applyProtection="0"/>
    <xf numFmtId="0" fontId="23" fillId="0" borderId="28" applyNumberFormat="0" applyFill="0" applyAlignment="0" applyProtection="0"/>
    <xf numFmtId="0" fontId="24" fillId="0" borderId="29" applyNumberFormat="0" applyFill="0" applyAlignment="0" applyProtection="0"/>
    <xf numFmtId="0" fontId="24" fillId="0" borderId="0" applyNumberFormat="0" applyFill="0" applyBorder="0" applyAlignment="0" applyProtection="0"/>
    <xf numFmtId="0" fontId="12" fillId="17" borderId="22" applyNumberFormat="0" applyAlignment="0" applyProtection="0"/>
    <xf numFmtId="0" fontId="14" fillId="0" borderId="24" applyNumberFormat="0" applyFill="0" applyAlignment="0" applyProtection="0"/>
    <xf numFmtId="0" fontId="13" fillId="18" borderId="23" applyNumberFormat="0" applyAlignment="0" applyProtection="0"/>
    <xf numFmtId="0" fontId="28" fillId="0" borderId="31">
      <alignment horizontal="center" vertical="center"/>
    </xf>
    <xf numFmtId="0" fontId="10"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43" borderId="0" applyNumberFormat="0" applyBorder="0" applyAlignment="0" applyProtection="0"/>
    <xf numFmtId="0" fontId="11" fillId="28" borderId="0" applyNumberFormat="0" applyBorder="0" applyAlignment="0" applyProtection="0"/>
    <xf numFmtId="0" fontId="29" fillId="0" borderId="0">
      <alignment horizontal="left" vertical="center"/>
    </xf>
    <xf numFmtId="166" fontId="30" fillId="0" borderId="0" applyFont="0" applyFill="0" applyBorder="0" applyAlignment="0" applyProtection="0"/>
    <xf numFmtId="0" fontId="9" fillId="0" borderId="0"/>
    <xf numFmtId="0" fontId="20" fillId="0" borderId="0" applyNumberFormat="0" applyFill="0" applyBorder="0" applyAlignment="0" applyProtection="0"/>
    <xf numFmtId="0" fontId="11" fillId="5" borderId="0" applyNumberFormat="0" applyBorder="0" applyAlignment="0" applyProtection="0"/>
    <xf numFmtId="0" fontId="22" fillId="0" borderId="27" applyNumberFormat="0" applyFill="0" applyAlignment="0" applyProtection="0"/>
    <xf numFmtId="0" fontId="23" fillId="0" borderId="28" applyNumberFormat="0" applyFill="0" applyAlignment="0" applyProtection="0"/>
    <xf numFmtId="0" fontId="24" fillId="0" borderId="29" applyNumberFormat="0" applyFill="0" applyAlignment="0" applyProtection="0"/>
    <xf numFmtId="0" fontId="24" fillId="0" borderId="0" applyNumberFormat="0" applyFill="0" applyBorder="0" applyAlignment="0" applyProtection="0"/>
    <xf numFmtId="0" fontId="31" fillId="0" borderId="0" applyNumberFormat="0" applyFill="0" applyBorder="0" applyAlignment="0" applyProtection="0"/>
    <xf numFmtId="0" fontId="16" fillId="27" borderId="0" applyNumberFormat="0" applyBorder="0" applyAlignment="0" applyProtection="0"/>
    <xf numFmtId="0" fontId="15" fillId="8" borderId="22" applyNumberFormat="0" applyAlignment="0" applyProtection="0"/>
    <xf numFmtId="0" fontId="14" fillId="0" borderId="24" applyNumberFormat="0" applyFill="0" applyAlignment="0" applyProtection="0"/>
    <xf numFmtId="16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7" fontId="1" fillId="0" borderId="0" applyFill="0" applyBorder="0" applyAlignment="0" applyProtection="0"/>
    <xf numFmtId="168" fontId="1" fillId="0" borderId="0" applyFill="0" applyAlignment="0" applyProtection="0"/>
    <xf numFmtId="16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1" fillId="0" borderId="0" applyFont="0" applyFill="0" applyBorder="0" applyAlignment="0" applyProtection="0"/>
    <xf numFmtId="0" fontId="17" fillId="23" borderId="0" applyNumberFormat="0" applyBorder="0" applyAlignment="0" applyProtection="0"/>
    <xf numFmtId="0" fontId="17" fillId="44" borderId="0" applyNumberFormat="0" applyBorder="0" applyAlignment="0" applyProtection="0"/>
    <xf numFmtId="0" fontId="5" fillId="0" borderId="0"/>
    <xf numFmtId="0" fontId="1" fillId="0" borderId="0"/>
    <xf numFmtId="0" fontId="1" fillId="0" borderId="0"/>
    <xf numFmtId="0" fontId="5" fillId="0" borderId="0"/>
    <xf numFmtId="0" fontId="32" fillId="0" borderId="0"/>
    <xf numFmtId="0" fontId="1" fillId="0" borderId="0"/>
    <xf numFmtId="0" fontId="1" fillId="0" borderId="0"/>
    <xf numFmtId="0" fontId="9" fillId="0" borderId="0"/>
    <xf numFmtId="0" fontId="9" fillId="0" borderId="0"/>
    <xf numFmtId="0" fontId="9" fillId="0" borderId="0"/>
    <xf numFmtId="0" fontId="9"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33" fillId="0" borderId="0"/>
    <xf numFmtId="0" fontId="33" fillId="0" borderId="0"/>
    <xf numFmtId="0" fontId="1" fillId="0" borderId="0"/>
    <xf numFmtId="0" fontId="1" fillId="0" borderId="0"/>
    <xf numFmtId="0" fontId="1" fillId="24" borderId="25" applyNumberFormat="0" applyFont="0" applyAlignment="0" applyProtection="0"/>
    <xf numFmtId="170" fontId="7" fillId="0" borderId="32">
      <alignment horizontal="center" vertical="center"/>
    </xf>
    <xf numFmtId="0" fontId="18" fillId="17" borderId="26"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165"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2" fontId="32"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0" fontId="21" fillId="0" borderId="0" applyNumberFormat="0" applyFill="0" applyBorder="0" applyAlignment="0" applyProtection="0"/>
    <xf numFmtId="0" fontId="22" fillId="0" borderId="27" applyNumberFormat="0" applyFill="0" applyAlignment="0" applyProtection="0"/>
    <xf numFmtId="173" fontId="34" fillId="0" borderId="0">
      <alignment horizontal="left" vertical="top"/>
    </xf>
    <xf numFmtId="0" fontId="13" fillId="45" borderId="23" applyNumberFormat="0" applyAlignment="0" applyProtection="0"/>
    <xf numFmtId="43" fontId="9"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173" fontId="35" fillId="46" borderId="33" applyNumberFormat="0" applyFont="0" applyBorder="0" applyAlignment="0">
      <alignment horizontal="justify" vertical="top" wrapText="1"/>
    </xf>
    <xf numFmtId="0" fontId="31" fillId="0" borderId="0" applyNumberFormat="0" applyFill="0" applyBorder="0" applyAlignment="0" applyProtection="0"/>
    <xf numFmtId="0" fontId="1" fillId="0" borderId="0"/>
    <xf numFmtId="44" fontId="9" fillId="0" borderId="0" applyFont="0" applyFill="0" applyBorder="0" applyAlignment="0" applyProtection="0"/>
    <xf numFmtId="44" fontId="5" fillId="0" borderId="0" applyFont="0" applyFill="0" applyBorder="0" applyAlignment="0" applyProtection="0"/>
  </cellStyleXfs>
  <cellXfs count="876">
    <xf numFmtId="0" fontId="0" fillId="0" borderId="0" xfId="0"/>
    <xf numFmtId="0" fontId="4" fillId="0" borderId="0" xfId="0" applyFont="1"/>
    <xf numFmtId="0" fontId="4" fillId="0" borderId="0" xfId="0" applyFont="1" applyAlignment="1">
      <alignment horizontal="center" vertical="center"/>
    </xf>
    <xf numFmtId="2" fontId="4" fillId="0" borderId="0" xfId="0" applyNumberFormat="1" applyFont="1" applyAlignment="1">
      <alignment horizontal="center" vertical="center"/>
    </xf>
    <xf numFmtId="2" fontId="4" fillId="0" borderId="0" xfId="0" applyNumberFormat="1" applyFont="1" applyBorder="1" applyAlignment="1">
      <alignment horizontal="center" vertical="center"/>
    </xf>
    <xf numFmtId="2" fontId="4" fillId="0" borderId="16" xfId="0" applyNumberFormat="1" applyFont="1" applyBorder="1" applyAlignment="1">
      <alignment horizontal="center" vertical="center"/>
    </xf>
    <xf numFmtId="0" fontId="4" fillId="0" borderId="16" xfId="0" applyFont="1" applyBorder="1" applyAlignment="1">
      <alignment horizontal="center" vertical="center"/>
    </xf>
    <xf numFmtId="0" fontId="6" fillId="0" borderId="0" xfId="0" applyFont="1" applyBorder="1" applyAlignment="1">
      <alignment horizontal="center" vertical="center"/>
    </xf>
    <xf numFmtId="0" fontId="1" fillId="0" borderId="0" xfId="0" applyFont="1" applyFill="1"/>
    <xf numFmtId="0" fontId="4" fillId="0" borderId="0" xfId="0" applyFont="1" applyBorder="1"/>
    <xf numFmtId="0" fontId="4" fillId="0" borderId="16" xfId="0" applyFont="1" applyBorder="1"/>
    <xf numFmtId="0" fontId="36" fillId="0" borderId="0" xfId="0" applyFont="1"/>
    <xf numFmtId="0" fontId="37" fillId="0" borderId="0" xfId="0" applyFont="1"/>
    <xf numFmtId="0" fontId="1" fillId="0" borderId="0" xfId="51" applyFont="1" applyFill="1" applyBorder="1" applyAlignment="1">
      <alignment horizontal="center" vertical="center"/>
    </xf>
    <xf numFmtId="0" fontId="1" fillId="0" borderId="0" xfId="51" applyFont="1" applyFill="1" applyBorder="1" applyAlignment="1">
      <alignment horizontal="left" vertical="center"/>
    </xf>
    <xf numFmtId="0" fontId="1" fillId="0" borderId="0" xfId="51" applyFont="1" applyFill="1" applyBorder="1" applyAlignment="1">
      <alignment vertical="center"/>
    </xf>
    <xf numFmtId="3" fontId="1" fillId="0" borderId="0" xfId="51" applyNumberFormat="1" applyFont="1" applyFill="1" applyBorder="1" applyAlignment="1" applyProtection="1">
      <alignment horizontal="center" vertical="center"/>
      <protection locked="0"/>
    </xf>
    <xf numFmtId="4" fontId="1" fillId="0" borderId="0" xfId="51" applyNumberFormat="1" applyFont="1" applyFill="1" applyBorder="1" applyAlignment="1" applyProtection="1">
      <alignment horizontal="center" vertical="center"/>
      <protection locked="0"/>
    </xf>
    <xf numFmtId="0" fontId="36" fillId="0" borderId="0" xfId="0" applyFont="1" applyAlignment="1"/>
    <xf numFmtId="0" fontId="1" fillId="0" borderId="0" xfId="51" applyFont="1" applyFill="1" applyBorder="1" applyAlignment="1">
      <alignment horizontal="center"/>
    </xf>
    <xf numFmtId="0" fontId="3" fillId="0" borderId="0" xfId="51" applyFont="1" applyFill="1" applyBorder="1" applyAlignment="1">
      <alignment vertical="center"/>
    </xf>
    <xf numFmtId="0" fontId="1" fillId="0" borderId="0" xfId="0" applyFont="1" applyAlignment="1">
      <alignment horizontal="center"/>
    </xf>
    <xf numFmtId="0" fontId="3" fillId="0" borderId="0" xfId="51" applyFont="1" applyFill="1" applyBorder="1" applyAlignment="1">
      <alignment horizontal="left" vertical="center"/>
    </xf>
    <xf numFmtId="0" fontId="36" fillId="0" borderId="0" xfId="0" applyFont="1" applyAlignment="1">
      <alignment vertical="center"/>
    </xf>
    <xf numFmtId="0" fontId="1" fillId="0" borderId="0" xfId="0" applyFont="1"/>
    <xf numFmtId="0" fontId="1" fillId="0" borderId="0" xfId="0" applyFont="1" applyAlignment="1"/>
    <xf numFmtId="0" fontId="1" fillId="0" borderId="0" xfId="51" quotePrefix="1" applyFont="1" applyFill="1" applyBorder="1" applyAlignment="1">
      <alignment horizontal="left" vertical="center"/>
    </xf>
    <xf numFmtId="0" fontId="1" fillId="0" borderId="0" xfId="51" applyFont="1" applyFill="1" applyBorder="1"/>
    <xf numFmtId="17" fontId="1" fillId="0" borderId="0" xfId="51" applyNumberFormat="1" applyFont="1" applyFill="1" applyBorder="1" applyAlignment="1">
      <alignment horizontal="center" vertical="center"/>
    </xf>
    <xf numFmtId="0" fontId="1" fillId="0" borderId="0" xfId="0" applyFont="1" applyFill="1" applyAlignment="1">
      <alignment horizontal="center"/>
    </xf>
    <xf numFmtId="0" fontId="3" fillId="0" borderId="0" xfId="51" applyFont="1" applyFill="1" applyBorder="1" applyAlignment="1">
      <alignment horizontal="center" vertical="center" wrapText="1"/>
    </xf>
    <xf numFmtId="0" fontId="3" fillId="0" borderId="0" xfId="0" applyFont="1" applyAlignment="1">
      <alignment vertical="center" wrapText="1"/>
    </xf>
    <xf numFmtId="0" fontId="1" fillId="0" borderId="0" xfId="0" applyFont="1" applyBorder="1" applyAlignment="1">
      <alignment horizontal="center"/>
    </xf>
    <xf numFmtId="0" fontId="1" fillId="0" borderId="0" xfId="51" applyFont="1" applyFill="1" applyBorder="1" applyAlignment="1">
      <alignment vertical="center" wrapText="1"/>
    </xf>
    <xf numFmtId="0" fontId="1" fillId="0" borderId="0" xfId="0" applyFont="1" applyAlignment="1">
      <alignment vertical="center"/>
    </xf>
    <xf numFmtId="0" fontId="1" fillId="0" borderId="0" xfId="0" applyFont="1" applyBorder="1"/>
    <xf numFmtId="0" fontId="1" fillId="0" borderId="0" xfId="0" applyFont="1" applyBorder="1" applyAlignment="1"/>
    <xf numFmtId="0" fontId="1" fillId="0" borderId="0" xfId="0" applyFont="1" applyBorder="1" applyAlignment="1">
      <alignment horizontal="left"/>
    </xf>
    <xf numFmtId="17"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wrapText="1"/>
    </xf>
    <xf numFmtId="0" fontId="1" fillId="0" borderId="0" xfId="0" applyFont="1" applyAlignment="1">
      <alignment horizontal="left"/>
    </xf>
    <xf numFmtId="3" fontId="1" fillId="0" borderId="0" xfId="51" applyNumberFormat="1" applyFont="1" applyFill="1" applyBorder="1" applyAlignment="1" applyProtection="1">
      <alignment horizontal="left" vertical="center"/>
    </xf>
    <xf numFmtId="174" fontId="3" fillId="0" borderId="0" xfId="51" applyNumberFormat="1" applyFont="1" applyFill="1" applyBorder="1" applyAlignment="1">
      <alignment horizontal="left" vertical="center"/>
    </xf>
    <xf numFmtId="2" fontId="1" fillId="0" borderId="0" xfId="0" applyNumberFormat="1" applyFont="1" applyFill="1" applyAlignment="1">
      <alignment horizontal="left"/>
    </xf>
    <xf numFmtId="0" fontId="39" fillId="0" borderId="0" xfId="0" applyFont="1" applyAlignment="1">
      <alignment vertical="top" wrapText="1"/>
    </xf>
    <xf numFmtId="0" fontId="3" fillId="0" borderId="0" xfId="0" applyFont="1" applyAlignment="1">
      <alignment horizontal="center" vertical="center"/>
    </xf>
    <xf numFmtId="0" fontId="4" fillId="0" borderId="5" xfId="0" applyFont="1" applyBorder="1" applyAlignment="1">
      <alignment horizontal="center" vertical="center"/>
    </xf>
    <xf numFmtId="0" fontId="4" fillId="25"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36" xfId="0" applyFont="1" applyBorder="1" applyAlignment="1">
      <alignment horizontal="center" vertical="center"/>
    </xf>
    <xf numFmtId="0" fontId="3" fillId="0" borderId="41" xfId="0" applyFont="1" applyBorder="1" applyAlignment="1">
      <alignment horizontal="center" vertical="center"/>
    </xf>
    <xf numFmtId="0" fontId="1" fillId="0" borderId="42" xfId="0" applyFont="1" applyBorder="1" applyAlignment="1">
      <alignment horizontal="center"/>
    </xf>
    <xf numFmtId="0" fontId="1" fillId="0" borderId="42" xfId="51" applyFont="1" applyFill="1" applyBorder="1" applyAlignment="1">
      <alignment horizontal="center" vertical="center"/>
    </xf>
    <xf numFmtId="0" fontId="1" fillId="0" borderId="43" xfId="0"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1" fillId="25" borderId="8" xfId="0" applyFont="1" applyFill="1" applyBorder="1" applyAlignment="1">
      <alignment horizontal="center" vertical="center"/>
    </xf>
    <xf numFmtId="0" fontId="4" fillId="25" borderId="8"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8" xfId="0" applyFont="1" applyFill="1" applyBorder="1" applyAlignment="1">
      <alignment horizontal="center" vertical="center"/>
    </xf>
    <xf numFmtId="0" fontId="4" fillId="0" borderId="44" xfId="0" applyFont="1" applyBorder="1" applyAlignment="1">
      <alignment horizontal="center" vertical="center"/>
    </xf>
    <xf numFmtId="0" fontId="4" fillId="0" borderId="45" xfId="0" applyFont="1" applyFill="1" applyBorder="1" applyAlignment="1">
      <alignment horizontal="center" vertical="center" wrapText="1"/>
    </xf>
    <xf numFmtId="0" fontId="4" fillId="25" borderId="45" xfId="0" applyFont="1" applyFill="1" applyBorder="1" applyAlignment="1">
      <alignment horizontal="center" vertical="center"/>
    </xf>
    <xf numFmtId="4" fontId="1" fillId="0" borderId="0" xfId="0" applyNumberFormat="1" applyFont="1"/>
    <xf numFmtId="0" fontId="1" fillId="0" borderId="1" xfId="0" applyFont="1" applyBorder="1" applyAlignment="1">
      <alignment horizontal="center"/>
    </xf>
    <xf numFmtId="0" fontId="1" fillId="0" borderId="1" xfId="51" applyFont="1" applyFill="1" applyBorder="1" applyAlignment="1">
      <alignment horizontal="center" vertical="center" wrapText="1"/>
    </xf>
    <xf numFmtId="0" fontId="1" fillId="0" borderId="47" xfId="0" applyFont="1" applyBorder="1" applyAlignment="1">
      <alignment horizontal="center"/>
    </xf>
    <xf numFmtId="0" fontId="3" fillId="0" borderId="40"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1" fillId="0" borderId="17" xfId="0" applyNumberFormat="1" applyFont="1" applyBorder="1"/>
    <xf numFmtId="4" fontId="1" fillId="0" borderId="46" xfId="0" applyNumberFormat="1" applyFont="1" applyBorder="1"/>
    <xf numFmtId="0" fontId="1" fillId="0" borderId="48" xfId="51" applyFont="1" applyFill="1" applyBorder="1" applyAlignment="1">
      <alignment horizontal="center" vertical="center"/>
    </xf>
    <xf numFmtId="0" fontId="4" fillId="0" borderId="49" xfId="0" applyFont="1" applyBorder="1" applyAlignment="1">
      <alignment horizontal="center" vertical="center"/>
    </xf>
    <xf numFmtId="0" fontId="4" fillId="0" borderId="50" xfId="0" applyFont="1" applyFill="1" applyBorder="1" applyAlignment="1">
      <alignment horizontal="center" vertical="center"/>
    </xf>
    <xf numFmtId="0" fontId="4" fillId="0" borderId="50" xfId="0" applyFont="1" applyBorder="1" applyAlignment="1">
      <alignment horizontal="center" vertical="center"/>
    </xf>
    <xf numFmtId="0" fontId="1" fillId="0" borderId="51" xfId="0" applyFont="1" applyBorder="1" applyAlignment="1">
      <alignment horizontal="center"/>
    </xf>
    <xf numFmtId="4" fontId="1" fillId="0" borderId="52" xfId="0" applyNumberFormat="1" applyFont="1" applyBorder="1"/>
    <xf numFmtId="4" fontId="3" fillId="0" borderId="0" xfId="0" applyNumberFormat="1" applyFont="1" applyAlignment="1">
      <alignment vertical="center"/>
    </xf>
    <xf numFmtId="4" fontId="3" fillId="0" borderId="39" xfId="0" applyNumberFormat="1" applyFont="1" applyBorder="1" applyAlignment="1">
      <alignment horizontal="center" vertical="center"/>
    </xf>
    <xf numFmtId="0" fontId="3" fillId="0" borderId="36" xfId="0" applyFont="1" applyBorder="1" applyAlignment="1">
      <alignment horizontal="center" wrapText="1"/>
    </xf>
    <xf numFmtId="0" fontId="3" fillId="0" borderId="49" xfId="0" applyFont="1" applyBorder="1" applyAlignment="1">
      <alignment horizontal="center" vertical="center"/>
    </xf>
    <xf numFmtId="0" fontId="3" fillId="0" borderId="52" xfId="0" applyFont="1" applyBorder="1" applyAlignment="1">
      <alignment horizontal="center" wrapText="1"/>
    </xf>
    <xf numFmtId="4" fontId="1" fillId="0" borderId="17" xfId="0" applyNumberFormat="1" applyFont="1" applyBorder="1" applyAlignment="1">
      <alignment horizontal="center"/>
    </xf>
    <xf numFmtId="0" fontId="1" fillId="0" borderId="8" xfId="0" applyFont="1" applyBorder="1" applyAlignment="1">
      <alignment horizontal="center"/>
    </xf>
    <xf numFmtId="4" fontId="4" fillId="0" borderId="17" xfId="0" applyNumberFormat="1" applyFont="1" applyFill="1" applyBorder="1" applyAlignment="1">
      <alignment horizontal="center" vertical="center"/>
    </xf>
    <xf numFmtId="0" fontId="4" fillId="0" borderId="19" xfId="0" applyFont="1" applyBorder="1" applyAlignment="1">
      <alignment horizontal="center" vertical="center"/>
    </xf>
    <xf numFmtId="4" fontId="4" fillId="0" borderId="21" xfId="0" applyNumberFormat="1" applyFont="1" applyFill="1" applyBorder="1" applyAlignment="1">
      <alignment horizontal="center" vertical="center" wrapText="1"/>
    </xf>
    <xf numFmtId="0" fontId="1" fillId="0" borderId="37" xfId="0" applyFont="1" applyBorder="1" applyAlignment="1">
      <alignment horizontal="right" vertical="top" wrapText="1"/>
    </xf>
    <xf numFmtId="0" fontId="1" fillId="0" borderId="38" xfId="0" applyFont="1" applyBorder="1" applyAlignment="1">
      <alignment horizontal="center" vertical="top" wrapText="1"/>
    </xf>
    <xf numFmtId="0" fontId="1" fillId="0" borderId="39" xfId="0" applyFont="1" applyBorder="1"/>
    <xf numFmtId="0" fontId="1" fillId="0" borderId="37" xfId="0" applyFont="1" applyBorder="1" applyAlignment="1">
      <alignment horizontal="right"/>
    </xf>
    <xf numFmtId="0" fontId="1" fillId="0" borderId="0" xfId="51" applyFont="1" applyAlignment="1">
      <alignment horizontal="center"/>
    </xf>
    <xf numFmtId="0" fontId="1" fillId="0" borderId="0" xfId="51" applyFont="1"/>
    <xf numFmtId="0" fontId="1" fillId="0" borderId="0" xfId="51" applyFont="1" applyFill="1"/>
    <xf numFmtId="4" fontId="3" fillId="0" borderId="55" xfId="51" applyNumberFormat="1" applyFont="1" applyFill="1" applyBorder="1" applyAlignment="1">
      <alignment vertical="center"/>
    </xf>
    <xf numFmtId="4" fontId="1" fillId="0" borderId="0" xfId="51" applyNumberFormat="1" applyFont="1" applyFill="1" applyBorder="1" applyAlignment="1">
      <alignment vertical="center"/>
    </xf>
    <xf numFmtId="4" fontId="1" fillId="0" borderId="56" xfId="51" applyNumberFormat="1" applyFont="1" applyFill="1" applyBorder="1" applyAlignment="1">
      <alignment vertical="center"/>
    </xf>
    <xf numFmtId="4" fontId="42" fillId="0" borderId="55" xfId="51" quotePrefix="1" applyNumberFormat="1" applyFont="1" applyFill="1" applyBorder="1" applyAlignment="1">
      <alignment horizontal="left" vertical="center"/>
    </xf>
    <xf numFmtId="4" fontId="1" fillId="0" borderId="0" xfId="51" quotePrefix="1" applyNumberFormat="1" applyFont="1" applyFill="1" applyBorder="1" applyAlignment="1">
      <alignment horizontal="center" vertical="center"/>
    </xf>
    <xf numFmtId="4" fontId="1" fillId="0" borderId="0" xfId="51" applyNumberFormat="1" applyFont="1" applyFill="1" applyBorder="1" applyAlignment="1">
      <alignment horizontal="center" vertical="center"/>
    </xf>
    <xf numFmtId="4" fontId="3" fillId="0" borderId="55" xfId="51" applyNumberFormat="1" applyFont="1" applyFill="1" applyBorder="1" applyAlignment="1">
      <alignment horizontal="center" vertical="center"/>
    </xf>
    <xf numFmtId="4" fontId="1" fillId="0" borderId="55" xfId="51" applyNumberFormat="1" applyFont="1" applyFill="1" applyBorder="1" applyAlignment="1">
      <alignment horizontal="center" vertical="center"/>
    </xf>
    <xf numFmtId="4" fontId="1" fillId="0" borderId="0" xfId="51" applyNumberFormat="1" applyFont="1" applyFill="1"/>
    <xf numFmtId="4" fontId="1" fillId="0" borderId="55" xfId="51" applyNumberFormat="1" applyFont="1" applyFill="1" applyBorder="1" applyAlignment="1">
      <alignment horizontal="center" vertical="center" wrapText="1"/>
    </xf>
    <xf numFmtId="4" fontId="3" fillId="0" borderId="58" xfId="51" applyNumberFormat="1" applyFont="1" applyFill="1" applyBorder="1" applyAlignment="1">
      <alignment horizontal="center" vertical="center"/>
    </xf>
    <xf numFmtId="4" fontId="3" fillId="0" borderId="0" xfId="51" applyNumberFormat="1" applyFont="1" applyFill="1" applyBorder="1" applyAlignment="1">
      <alignment horizontal="center" vertical="center"/>
    </xf>
    <xf numFmtId="4" fontId="3" fillId="0" borderId="0" xfId="51" applyNumberFormat="1" applyFont="1" applyFill="1" applyBorder="1" applyAlignment="1">
      <alignment horizontal="right" vertical="center"/>
    </xf>
    <xf numFmtId="4" fontId="3" fillId="0" borderId="56" xfId="51" applyNumberFormat="1" applyFont="1" applyFill="1" applyBorder="1" applyAlignment="1">
      <alignment horizontal="center" vertical="center"/>
    </xf>
    <xf numFmtId="4" fontId="3" fillId="0" borderId="54" xfId="51" applyNumberFormat="1" applyFont="1" applyFill="1" applyBorder="1" applyAlignment="1">
      <alignment horizontal="center" vertical="center"/>
    </xf>
    <xf numFmtId="4" fontId="3" fillId="0" borderId="4" xfId="51" applyNumberFormat="1" applyFont="1" applyFill="1" applyBorder="1" applyAlignment="1">
      <alignment horizontal="center" vertical="center"/>
    </xf>
    <xf numFmtId="4" fontId="3" fillId="0" borderId="59" xfId="51" applyNumberFormat="1" applyFont="1" applyFill="1" applyBorder="1" applyAlignment="1">
      <alignment horizontal="center" vertical="center"/>
    </xf>
    <xf numFmtId="0" fontId="3" fillId="0" borderId="0" xfId="51" applyFont="1" applyFill="1"/>
    <xf numFmtId="4" fontId="1" fillId="0" borderId="55" xfId="51" applyNumberFormat="1" applyFont="1" applyFill="1" applyBorder="1" applyAlignment="1">
      <alignment vertical="center"/>
    </xf>
    <xf numFmtId="176" fontId="1" fillId="0" borderId="0" xfId="53" applyNumberFormat="1" applyFont="1" applyFill="1" applyBorder="1" applyAlignment="1">
      <alignment horizontal="center" vertical="center"/>
    </xf>
    <xf numFmtId="4" fontId="1" fillId="0" borderId="56" xfId="51" applyNumberFormat="1" applyFont="1" applyFill="1" applyBorder="1" applyAlignment="1">
      <alignment horizontal="center" vertical="center"/>
    </xf>
    <xf numFmtId="4" fontId="3" fillId="0" borderId="0" xfId="51" applyNumberFormat="1" applyFont="1" applyFill="1" applyBorder="1" applyAlignment="1">
      <alignment vertical="center"/>
    </xf>
    <xf numFmtId="176" fontId="3" fillId="0" borderId="0" xfId="53" applyNumberFormat="1" applyFont="1" applyFill="1" applyBorder="1" applyAlignment="1">
      <alignment horizontal="center" vertical="center"/>
    </xf>
    <xf numFmtId="4" fontId="3" fillId="0" borderId="56" xfId="51" applyNumberFormat="1" applyFont="1" applyFill="1" applyBorder="1" applyAlignment="1">
      <alignment horizontal="right" vertical="center"/>
    </xf>
    <xf numFmtId="0" fontId="40" fillId="0" borderId="55" xfId="51" applyFont="1" applyFill="1" applyBorder="1" applyAlignment="1">
      <alignment vertical="center"/>
    </xf>
    <xf numFmtId="0" fontId="3" fillId="0" borderId="0" xfId="51" quotePrefix="1" applyFont="1" applyFill="1" applyBorder="1" applyAlignment="1">
      <alignment horizontal="center" vertical="center"/>
    </xf>
    <xf numFmtId="10" fontId="3" fillId="0" borderId="0" xfId="51" applyNumberFormat="1" applyFont="1" applyFill="1" applyBorder="1" applyAlignment="1">
      <alignment horizontal="center" vertical="center"/>
    </xf>
    <xf numFmtId="0" fontId="1" fillId="0" borderId="55" xfId="51" applyFont="1" applyFill="1" applyBorder="1" applyAlignment="1">
      <alignment vertical="center"/>
    </xf>
    <xf numFmtId="0" fontId="1" fillId="0" borderId="0" xfId="51" quotePrefix="1" applyFont="1" applyFill="1" applyBorder="1" applyAlignment="1">
      <alignment horizontal="center" vertical="center"/>
    </xf>
    <xf numFmtId="0" fontId="1" fillId="0" borderId="56" xfId="51" applyFont="1" applyFill="1" applyBorder="1" applyAlignment="1">
      <alignment vertical="center"/>
    </xf>
    <xf numFmtId="4" fontId="40" fillId="0" borderId="55" xfId="51" applyNumberFormat="1" applyFont="1" applyFill="1" applyBorder="1" applyAlignment="1">
      <alignment vertical="center"/>
    </xf>
    <xf numFmtId="4" fontId="1" fillId="0" borderId="0" xfId="51" applyNumberFormat="1" applyFont="1" applyFill="1" applyBorder="1" applyAlignment="1">
      <alignment horizontal="centerContinuous" vertical="center"/>
    </xf>
    <xf numFmtId="0" fontId="3" fillId="0" borderId="56" xfId="51" quotePrefix="1" applyFont="1" applyFill="1" applyBorder="1" applyAlignment="1">
      <alignment horizontal="center" vertical="center"/>
    </xf>
    <xf numFmtId="4" fontId="1" fillId="0" borderId="57" xfId="51" applyNumberFormat="1" applyFont="1" applyFill="1" applyBorder="1" applyAlignment="1">
      <alignment horizontal="center" vertical="center"/>
    </xf>
    <xf numFmtId="4" fontId="1" fillId="0" borderId="9" xfId="51" applyNumberFormat="1" applyFont="1" applyFill="1" applyBorder="1" applyAlignment="1">
      <alignment horizontal="centerContinuous" vertical="center"/>
    </xf>
    <xf numFmtId="4" fontId="1" fillId="0" borderId="9" xfId="51" applyNumberFormat="1" applyFont="1" applyFill="1" applyBorder="1" applyAlignment="1">
      <alignment vertical="center"/>
    </xf>
    <xf numFmtId="4" fontId="1" fillId="0" borderId="9" xfId="51" applyNumberFormat="1" applyFont="1" applyFill="1" applyBorder="1" applyAlignment="1">
      <alignment horizontal="center" vertical="center"/>
    </xf>
    <xf numFmtId="4" fontId="1" fillId="0" borderId="58" xfId="51" applyNumberFormat="1" applyFont="1" applyFill="1" applyBorder="1" applyAlignment="1">
      <alignment vertical="center"/>
    </xf>
    <xf numFmtId="4" fontId="3" fillId="0" borderId="54" xfId="51" applyNumberFormat="1" applyFont="1" applyFill="1" applyBorder="1" applyAlignment="1">
      <alignment vertical="center"/>
    </xf>
    <xf numFmtId="4" fontId="1" fillId="0" borderId="4" xfId="51" applyNumberFormat="1" applyFont="1" applyFill="1" applyBorder="1" applyAlignment="1">
      <alignment vertical="center"/>
    </xf>
    <xf numFmtId="4" fontId="1" fillId="0" borderId="59" xfId="51" applyNumberFormat="1" applyFont="1" applyFill="1" applyBorder="1" applyAlignment="1">
      <alignment vertical="center"/>
    </xf>
    <xf numFmtId="0" fontId="1" fillId="0" borderId="0" xfId="51" applyFont="1" applyFill="1" applyAlignment="1">
      <alignment vertical="center"/>
    </xf>
    <xf numFmtId="4" fontId="26" fillId="0" borderId="55" xfId="51" applyNumberFormat="1" applyFont="1" applyFill="1" applyBorder="1" applyAlignment="1">
      <alignment horizontal="left" vertical="center"/>
    </xf>
    <xf numFmtId="2" fontId="1" fillId="0" borderId="60" xfId="51" applyNumberFormat="1" applyFont="1" applyFill="1" applyBorder="1" applyAlignment="1" applyProtection="1">
      <alignment horizontal="center" vertical="center"/>
      <protection locked="0"/>
    </xf>
    <xf numFmtId="4" fontId="1" fillId="0" borderId="61" xfId="51" applyNumberFormat="1" applyFont="1" applyFill="1" applyBorder="1" applyAlignment="1">
      <alignment horizontal="center" vertical="center"/>
    </xf>
    <xf numFmtId="10" fontId="1" fillId="0" borderId="61" xfId="53" applyNumberFormat="1" applyFont="1" applyFill="1" applyBorder="1" applyAlignment="1" applyProtection="1">
      <alignment horizontal="center" vertical="center"/>
    </xf>
    <xf numFmtId="3" fontId="1" fillId="0" borderId="61" xfId="51" applyNumberFormat="1" applyFont="1" applyFill="1" applyBorder="1" applyAlignment="1" applyProtection="1">
      <alignment horizontal="center" vertical="center"/>
    </xf>
    <xf numFmtId="4" fontId="1" fillId="0" borderId="62" xfId="51" quotePrefix="1" applyNumberFormat="1" applyFont="1" applyFill="1" applyBorder="1" applyAlignment="1">
      <alignment horizontal="center" vertical="center"/>
    </xf>
    <xf numFmtId="4" fontId="1" fillId="0" borderId="63" xfId="51" applyNumberFormat="1" applyFont="1" applyFill="1" applyBorder="1" applyAlignment="1">
      <alignment horizontal="center" vertical="center"/>
    </xf>
    <xf numFmtId="4" fontId="1" fillId="0" borderId="55" xfId="51" quotePrefix="1" applyNumberFormat="1" applyFont="1" applyFill="1" applyBorder="1" applyAlignment="1">
      <alignment horizontal="center" vertical="center"/>
    </xf>
    <xf numFmtId="4" fontId="1" fillId="0" borderId="61" xfId="51" applyNumberFormat="1" applyFont="1" applyFill="1" applyBorder="1" applyAlignment="1" applyProtection="1">
      <alignment horizontal="center" vertical="center"/>
    </xf>
    <xf numFmtId="3" fontId="1" fillId="0" borderId="61" xfId="51" applyNumberFormat="1" applyFont="1" applyFill="1" applyBorder="1" applyAlignment="1">
      <alignment horizontal="center" vertical="center"/>
    </xf>
    <xf numFmtId="4" fontId="26" fillId="0" borderId="55" xfId="51" applyNumberFormat="1" applyFont="1" applyFill="1" applyBorder="1" applyAlignment="1">
      <alignment vertical="center"/>
    </xf>
    <xf numFmtId="10" fontId="1" fillId="0" borderId="61" xfId="51" applyNumberFormat="1" applyFont="1" applyFill="1" applyBorder="1" applyAlignment="1" applyProtection="1">
      <alignment horizontal="center" vertical="center"/>
    </xf>
    <xf numFmtId="4" fontId="1" fillId="0" borderId="62" xfId="51" applyNumberFormat="1" applyFont="1" applyFill="1" applyBorder="1" applyAlignment="1">
      <alignment horizontal="center" vertical="center"/>
    </xf>
    <xf numFmtId="4" fontId="3" fillId="0" borderId="60" xfId="51" applyNumberFormat="1" applyFont="1" applyFill="1" applyBorder="1" applyAlignment="1">
      <alignment horizontal="left" vertical="center"/>
    </xf>
    <xf numFmtId="4" fontId="1" fillId="0" borderId="61" xfId="51" applyNumberFormat="1" applyFont="1" applyFill="1" applyBorder="1" applyAlignment="1">
      <alignment vertical="center"/>
    </xf>
    <xf numFmtId="4" fontId="1" fillId="0" borderId="61" xfId="51" quotePrefix="1" applyNumberFormat="1" applyFont="1" applyFill="1" applyBorder="1" applyAlignment="1">
      <alignment horizontal="center" vertical="center"/>
    </xf>
    <xf numFmtId="4" fontId="3" fillId="0" borderId="63" xfId="51" applyNumberFormat="1" applyFont="1" applyFill="1" applyBorder="1" applyAlignment="1">
      <alignment horizontal="center" vertical="center"/>
    </xf>
    <xf numFmtId="4" fontId="3" fillId="0" borderId="57" xfId="51" quotePrefix="1" applyNumberFormat="1" applyFont="1" applyFill="1" applyBorder="1" applyAlignment="1">
      <alignment horizontal="left" vertical="center"/>
    </xf>
    <xf numFmtId="4" fontId="1" fillId="0" borderId="9" xfId="51" quotePrefix="1" applyNumberFormat="1" applyFont="1" applyFill="1" applyBorder="1" applyAlignment="1">
      <alignment horizontal="center" vertical="center"/>
    </xf>
    <xf numFmtId="0" fontId="3" fillId="0" borderId="58" xfId="51" quotePrefix="1" applyFont="1" applyFill="1" applyBorder="1" applyAlignment="1">
      <alignment horizontal="center" vertical="center"/>
    </xf>
    <xf numFmtId="4" fontId="3" fillId="0" borderId="1" xfId="51" applyNumberFormat="1" applyFont="1" applyFill="1" applyBorder="1" applyAlignment="1">
      <alignment vertical="center"/>
    </xf>
    <xf numFmtId="4" fontId="1" fillId="0" borderId="2" xfId="51" applyNumberFormat="1" applyFont="1" applyFill="1" applyBorder="1" applyAlignment="1">
      <alignment vertical="center"/>
    </xf>
    <xf numFmtId="4" fontId="1" fillId="0" borderId="3" xfId="51" applyNumberFormat="1" applyFont="1" applyFill="1" applyBorder="1" applyAlignment="1">
      <alignment vertical="center"/>
    </xf>
    <xf numFmtId="4" fontId="26" fillId="0" borderId="55" xfId="51" quotePrefix="1" applyNumberFormat="1" applyFont="1" applyFill="1" applyBorder="1" applyAlignment="1">
      <alignment horizontal="left" vertical="center"/>
    </xf>
    <xf numFmtId="4" fontId="1" fillId="0" borderId="60" xfId="51" applyNumberFormat="1" applyFont="1" applyFill="1" applyBorder="1" applyAlignment="1" applyProtection="1">
      <alignment horizontal="center" vertical="center"/>
      <protection locked="0"/>
    </xf>
    <xf numFmtId="10" fontId="1" fillId="0" borderId="61" xfId="53" applyNumberFormat="1" applyFont="1" applyFill="1" applyBorder="1" applyAlignment="1">
      <alignment horizontal="center" vertical="center"/>
    </xf>
    <xf numFmtId="3" fontId="1" fillId="0" borderId="61" xfId="51" applyNumberFormat="1" applyFont="1" applyFill="1" applyBorder="1" applyAlignment="1" applyProtection="1">
      <alignment horizontal="center" vertical="center"/>
      <protection locked="0"/>
    </xf>
    <xf numFmtId="10" fontId="1" fillId="0" borderId="61" xfId="51" applyNumberFormat="1" applyFont="1" applyFill="1" applyBorder="1" applyAlignment="1">
      <alignment horizontal="center" vertical="center"/>
    </xf>
    <xf numFmtId="2" fontId="1" fillId="0" borderId="61" xfId="51" applyNumberFormat="1" applyFont="1" applyFill="1" applyBorder="1" applyAlignment="1" applyProtection="1">
      <alignment horizontal="center" vertical="center"/>
      <protection locked="0"/>
    </xf>
    <xf numFmtId="4" fontId="1" fillId="0" borderId="60" xfId="51" applyNumberFormat="1" applyFont="1" applyFill="1" applyBorder="1" applyAlignment="1" applyProtection="1">
      <alignment horizontal="center" vertical="center"/>
    </xf>
    <xf numFmtId="4" fontId="3" fillId="0" borderId="5" xfId="51" applyNumberFormat="1" applyFont="1" applyFill="1" applyBorder="1" applyAlignment="1">
      <alignment horizontal="center" vertical="center"/>
    </xf>
    <xf numFmtId="4" fontId="1" fillId="0" borderId="57" xfId="51" applyNumberFormat="1" applyFont="1" applyFill="1" applyBorder="1" applyAlignment="1">
      <alignment vertical="center"/>
    </xf>
    <xf numFmtId="4" fontId="26" fillId="0" borderId="54" xfId="51" applyNumberFormat="1" applyFont="1" applyFill="1" applyBorder="1" applyAlignment="1">
      <alignment vertical="center"/>
    </xf>
    <xf numFmtId="1" fontId="1" fillId="0" borderId="60" xfId="51" applyNumberFormat="1" applyFont="1" applyFill="1" applyBorder="1" applyAlignment="1" applyProtection="1">
      <alignment horizontal="center" vertical="center"/>
      <protection locked="0"/>
    </xf>
    <xf numFmtId="4" fontId="1" fillId="0" borderId="61" xfId="51" applyNumberFormat="1" applyFont="1" applyFill="1" applyBorder="1" applyAlignment="1" applyProtection="1">
      <alignment horizontal="center" vertical="center"/>
      <protection locked="0"/>
    </xf>
    <xf numFmtId="4" fontId="3" fillId="25" borderId="55" xfId="51" applyNumberFormat="1" applyFont="1" applyFill="1" applyBorder="1" applyAlignment="1">
      <alignment vertical="center"/>
    </xf>
    <xf numFmtId="4" fontId="1" fillId="25" borderId="0" xfId="51" applyNumberFormat="1" applyFont="1" applyFill="1" applyBorder="1" applyAlignment="1">
      <alignment vertical="center"/>
    </xf>
    <xf numFmtId="4" fontId="1" fillId="25" borderId="64" xfId="51" applyNumberFormat="1" applyFont="1" applyFill="1" applyBorder="1" applyAlignment="1">
      <alignment vertical="center"/>
    </xf>
    <xf numFmtId="9" fontId="1" fillId="25" borderId="60" xfId="51" applyNumberFormat="1" applyFont="1" applyFill="1" applyBorder="1" applyAlignment="1" applyProtection="1">
      <alignment horizontal="center" vertical="center"/>
      <protection locked="0"/>
    </xf>
    <xf numFmtId="4" fontId="1" fillId="25" borderId="61" xfId="51" applyNumberFormat="1" applyFont="1" applyFill="1" applyBorder="1" applyAlignment="1">
      <alignment horizontal="center" vertical="center"/>
    </xf>
    <xf numFmtId="4" fontId="1" fillId="25" borderId="61" xfId="51" applyNumberFormat="1" applyFont="1" applyFill="1" applyBorder="1" applyAlignment="1" applyProtection="1">
      <alignment horizontal="center" vertical="center"/>
      <protection locked="0"/>
    </xf>
    <xf numFmtId="4" fontId="1" fillId="0" borderId="2" xfId="51" applyNumberFormat="1" applyFont="1" applyFill="1" applyBorder="1" applyAlignment="1">
      <alignment horizontal="centerContinuous" vertical="center"/>
    </xf>
    <xf numFmtId="4" fontId="3" fillId="0" borderId="3" xfId="51" applyNumberFormat="1" applyFont="1" applyFill="1" applyBorder="1" applyAlignment="1">
      <alignment horizontal="center" vertical="center"/>
    </xf>
    <xf numFmtId="4" fontId="3" fillId="0" borderId="0" xfId="51" applyNumberFormat="1" applyFont="1" applyFill="1" applyBorder="1" applyAlignment="1">
      <alignment horizontal="left" vertical="center"/>
    </xf>
    <xf numFmtId="4" fontId="3" fillId="0" borderId="60" xfId="51" applyNumberFormat="1" applyFont="1" applyFill="1" applyBorder="1" applyAlignment="1">
      <alignment vertical="center"/>
    </xf>
    <xf numFmtId="0" fontId="28" fillId="0" borderId="0" xfId="0" applyFont="1" applyAlignment="1">
      <alignment horizontal="center" vertical="center"/>
    </xf>
    <xf numFmtId="0" fontId="44" fillId="0" borderId="0" xfId="0" applyFont="1" applyAlignment="1">
      <alignment vertical="center"/>
    </xf>
    <xf numFmtId="178" fontId="44" fillId="0" borderId="0" xfId="0" applyNumberFormat="1" applyFont="1" applyAlignment="1">
      <alignment horizontal="center" vertical="center"/>
    </xf>
    <xf numFmtId="178" fontId="44" fillId="0" borderId="0" xfId="0" applyNumberFormat="1" applyFont="1" applyAlignment="1">
      <alignment vertical="center"/>
    </xf>
    <xf numFmtId="0" fontId="44" fillId="0" borderId="0" xfId="51" applyFont="1" applyFill="1" applyBorder="1" applyAlignment="1">
      <alignment horizontal="center" vertical="center"/>
    </xf>
    <xf numFmtId="0" fontId="44" fillId="0" borderId="0" xfId="0" applyFont="1"/>
    <xf numFmtId="178" fontId="44" fillId="0" borderId="0" xfId="0" applyNumberFormat="1" applyFont="1" applyAlignment="1">
      <alignment horizontal="center"/>
    </xf>
    <xf numFmtId="178" fontId="44" fillId="0" borderId="0" xfId="0" applyNumberFormat="1" applyFont="1"/>
    <xf numFmtId="0" fontId="28" fillId="0" borderId="0" xfId="51" applyFont="1" applyFill="1" applyBorder="1" applyAlignment="1">
      <alignment horizontal="center" vertical="center"/>
    </xf>
    <xf numFmtId="0" fontId="28" fillId="0" borderId="0" xfId="0" applyFont="1"/>
    <xf numFmtId="178" fontId="28" fillId="0" borderId="0" xfId="0" applyNumberFormat="1" applyFont="1" applyAlignment="1">
      <alignment horizontal="center"/>
    </xf>
    <xf numFmtId="178" fontId="28" fillId="0" borderId="0" xfId="0" applyNumberFormat="1" applyFont="1"/>
    <xf numFmtId="0" fontId="44" fillId="0" borderId="0" xfId="0" applyFont="1" applyAlignment="1"/>
    <xf numFmtId="178" fontId="44" fillId="0" borderId="0" xfId="0" applyNumberFormat="1" applyFont="1" applyAlignment="1"/>
    <xf numFmtId="0" fontId="28" fillId="0" borderId="0" xfId="51" applyFont="1" applyFill="1" applyBorder="1" applyAlignment="1">
      <alignment vertical="center"/>
    </xf>
    <xf numFmtId="0" fontId="44" fillId="0" borderId="54" xfId="51" applyFont="1" applyFill="1" applyBorder="1" applyAlignment="1">
      <alignment horizontal="center" vertical="center"/>
    </xf>
    <xf numFmtId="0" fontId="44" fillId="0" borderId="4" xfId="0" applyFont="1" applyBorder="1"/>
    <xf numFmtId="178" fontId="44" fillId="0" borderId="4" xfId="0" applyNumberFormat="1" applyFont="1" applyBorder="1" applyAlignment="1">
      <alignment horizontal="center"/>
    </xf>
    <xf numFmtId="0" fontId="45" fillId="0" borderId="4" xfId="198" applyFont="1" applyBorder="1"/>
    <xf numFmtId="0" fontId="44" fillId="0" borderId="55" xfId="51" applyFont="1" applyFill="1" applyBorder="1" applyAlignment="1">
      <alignment horizontal="center" vertical="center"/>
    </xf>
    <xf numFmtId="0" fontId="44" fillId="0" borderId="0" xfId="0" applyFont="1" applyBorder="1"/>
    <xf numFmtId="178" fontId="44" fillId="0" borderId="0" xfId="0" applyNumberFormat="1" applyFont="1" applyBorder="1" applyAlignment="1">
      <alignment horizontal="center"/>
    </xf>
    <xf numFmtId="0" fontId="45" fillId="0" borderId="0" xfId="198" applyFont="1" applyBorder="1"/>
    <xf numFmtId="0" fontId="44" fillId="0" borderId="57" xfId="51" applyFont="1" applyFill="1" applyBorder="1" applyAlignment="1">
      <alignment horizontal="center" vertical="center"/>
    </xf>
    <xf numFmtId="0" fontId="44" fillId="0" borderId="9" xfId="0" applyFont="1" applyBorder="1"/>
    <xf numFmtId="178" fontId="44" fillId="0" borderId="9" xfId="0" applyNumberFormat="1" applyFont="1" applyBorder="1" applyAlignment="1">
      <alignment horizontal="center"/>
    </xf>
    <xf numFmtId="0" fontId="45" fillId="0" borderId="9" xfId="198" applyFont="1" applyBorder="1"/>
    <xf numFmtId="0" fontId="31" fillId="0" borderId="4" xfId="198" applyBorder="1"/>
    <xf numFmtId="0" fontId="44" fillId="0" borderId="55" xfId="0" applyFont="1" applyBorder="1" applyAlignment="1">
      <alignment horizontal="center" vertical="center"/>
    </xf>
    <xf numFmtId="0" fontId="31" fillId="0" borderId="0" xfId="198" applyBorder="1"/>
    <xf numFmtId="0" fontId="31" fillId="0" borderId="9" xfId="198" applyBorder="1"/>
    <xf numFmtId="0" fontId="3" fillId="0" borderId="55" xfId="51" applyFont="1" applyFill="1" applyBorder="1" applyAlignment="1">
      <alignment vertical="center"/>
    </xf>
    <xf numFmtId="0" fontId="26" fillId="0" borderId="55" xfId="51" quotePrefix="1" applyFont="1" applyFill="1" applyBorder="1" applyAlignment="1">
      <alignment horizontal="left" vertical="center"/>
    </xf>
    <xf numFmtId="0" fontId="26" fillId="0" borderId="57" xfId="51" applyFont="1" applyFill="1" applyBorder="1" applyAlignment="1">
      <alignment horizontal="left" vertical="center"/>
    </xf>
    <xf numFmtId="0" fontId="1" fillId="0" borderId="9" xfId="51" applyFont="1" applyFill="1" applyBorder="1" applyAlignment="1">
      <alignment vertical="center"/>
    </xf>
    <xf numFmtId="0" fontId="3" fillId="0" borderId="9" xfId="51" applyFont="1" applyFill="1" applyBorder="1" applyAlignment="1">
      <alignment vertical="center"/>
    </xf>
    <xf numFmtId="0" fontId="1" fillId="0" borderId="58" xfId="51" applyFont="1" applyFill="1" applyBorder="1" applyAlignment="1">
      <alignment vertical="center"/>
    </xf>
    <xf numFmtId="0" fontId="1" fillId="0" borderId="65" xfId="51" quotePrefix="1" applyFont="1" applyFill="1" applyBorder="1" applyAlignment="1">
      <alignment horizontal="center" vertical="center"/>
    </xf>
    <xf numFmtId="177" fontId="1" fillId="0" borderId="65" xfId="51" applyNumberFormat="1" applyFont="1" applyFill="1" applyBorder="1" applyAlignment="1" applyProtection="1">
      <alignment horizontal="center" vertical="center"/>
      <protection locked="0"/>
    </xf>
    <xf numFmtId="0" fontId="1" fillId="0" borderId="66" xfId="51" quotePrefix="1" applyFont="1" applyFill="1" applyBorder="1" applyAlignment="1">
      <alignment horizontal="center" vertical="center"/>
    </xf>
    <xf numFmtId="4" fontId="1" fillId="0" borderId="67" xfId="51" applyNumberFormat="1" applyFont="1" applyFill="1" applyBorder="1" applyAlignment="1">
      <alignment horizontal="center" vertical="center"/>
    </xf>
    <xf numFmtId="0" fontId="1" fillId="0" borderId="55" xfId="51" applyFont="1" applyFill="1" applyBorder="1" applyAlignment="1">
      <alignment horizontal="left" vertical="center"/>
    </xf>
    <xf numFmtId="0" fontId="1" fillId="0" borderId="61" xfId="51" quotePrefix="1" applyFont="1" applyFill="1" applyBorder="1" applyAlignment="1">
      <alignment horizontal="center" vertical="center"/>
    </xf>
    <xf numFmtId="177" fontId="1" fillId="0" borderId="61" xfId="51" applyNumberFormat="1" applyFont="1" applyFill="1" applyBorder="1" applyAlignment="1" applyProtection="1">
      <alignment horizontal="center" vertical="center"/>
      <protection locked="0"/>
    </xf>
    <xf numFmtId="0" fontId="1" fillId="0" borderId="62" xfId="51" quotePrefix="1" applyFont="1" applyFill="1" applyBorder="1" applyAlignment="1">
      <alignment horizontal="center" vertical="center"/>
    </xf>
    <xf numFmtId="4" fontId="1" fillId="0" borderId="68" xfId="51" applyNumberFormat="1" applyFont="1" applyFill="1" applyBorder="1" applyAlignment="1">
      <alignment horizontal="center" vertical="center"/>
    </xf>
    <xf numFmtId="4" fontId="3" fillId="0" borderId="54" xfId="51" applyNumberFormat="1" applyFont="1" applyFill="1" applyBorder="1" applyAlignment="1">
      <alignment horizontal="left" vertical="center"/>
    </xf>
    <xf numFmtId="0" fontId="3" fillId="0" borderId="4" xfId="51" quotePrefix="1" applyFont="1" applyFill="1" applyBorder="1" applyAlignment="1">
      <alignment horizontal="centerContinuous" vertical="center"/>
    </xf>
    <xf numFmtId="4" fontId="3" fillId="0" borderId="4" xfId="51" applyNumberFormat="1" applyFont="1" applyFill="1" applyBorder="1" applyAlignment="1">
      <alignment horizontal="centerContinuous" vertical="center"/>
    </xf>
    <xf numFmtId="0" fontId="1" fillId="0" borderId="69" xfId="51" quotePrefix="1" applyFont="1" applyFill="1" applyBorder="1" applyAlignment="1">
      <alignment horizontal="center" vertical="center"/>
    </xf>
    <xf numFmtId="0" fontId="3" fillId="0" borderId="2" xfId="51" quotePrefix="1" applyFont="1" applyFill="1" applyBorder="1" applyAlignment="1">
      <alignment horizontal="centerContinuous" vertical="center"/>
    </xf>
    <xf numFmtId="4" fontId="3" fillId="0" borderId="2" xfId="51" applyNumberFormat="1" applyFont="1" applyFill="1" applyBorder="1" applyAlignment="1">
      <alignment horizontal="centerContinuous" vertical="center"/>
    </xf>
    <xf numFmtId="0" fontId="1" fillId="0" borderId="2" xfId="51" quotePrefix="1" applyFont="1" applyFill="1" applyBorder="1" applyAlignment="1">
      <alignment horizontal="center" vertical="center"/>
    </xf>
    <xf numFmtId="0" fontId="26" fillId="0" borderId="55" xfId="51" applyFont="1" applyFill="1" applyBorder="1" applyAlignment="1">
      <alignment vertical="center"/>
    </xf>
    <xf numFmtId="0" fontId="1" fillId="0" borderId="61" xfId="51" applyFont="1" applyFill="1" applyBorder="1" applyAlignment="1">
      <alignment horizontal="center" vertical="center"/>
    </xf>
    <xf numFmtId="179" fontId="1" fillId="0" borderId="61" xfId="51" applyNumberFormat="1" applyFont="1" applyFill="1" applyBorder="1" applyAlignment="1" applyProtection="1">
      <alignment horizontal="center" vertical="center"/>
      <protection locked="0"/>
    </xf>
    <xf numFmtId="0" fontId="1" fillId="0" borderId="61" xfId="51" applyFont="1" applyFill="1" applyBorder="1" applyAlignment="1" applyProtection="1">
      <alignment horizontal="center" vertical="center"/>
    </xf>
    <xf numFmtId="0" fontId="1" fillId="0" borderId="55" xfId="51" quotePrefix="1" applyFont="1" applyFill="1" applyBorder="1" applyAlignment="1">
      <alignment horizontal="center" vertical="center"/>
    </xf>
    <xf numFmtId="180" fontId="1" fillId="0" borderId="55" xfId="51" applyNumberFormat="1" applyFont="1" applyFill="1" applyBorder="1" applyAlignment="1">
      <alignment vertical="center"/>
    </xf>
    <xf numFmtId="180" fontId="26" fillId="0" borderId="55" xfId="51" applyNumberFormat="1" applyFont="1" applyFill="1" applyBorder="1" applyAlignment="1">
      <alignment vertical="center"/>
    </xf>
    <xf numFmtId="4" fontId="1" fillId="0" borderId="70" xfId="51" applyNumberFormat="1" applyFont="1" applyFill="1" applyBorder="1" applyAlignment="1">
      <alignment horizontal="centerContinuous" vertical="center"/>
    </xf>
    <xf numFmtId="4" fontId="3" fillId="0" borderId="71" xfId="51" applyNumberFormat="1" applyFont="1" applyFill="1" applyBorder="1" applyAlignment="1">
      <alignment horizontal="center" vertical="center"/>
    </xf>
    <xf numFmtId="4" fontId="26" fillId="0" borderId="57" xfId="51" applyNumberFormat="1" applyFont="1" applyFill="1" applyBorder="1" applyAlignment="1">
      <alignment vertical="center"/>
    </xf>
    <xf numFmtId="4" fontId="1" fillId="0" borderId="64" xfId="51" applyNumberFormat="1" applyFont="1" applyFill="1" applyBorder="1" applyAlignment="1">
      <alignment vertical="center"/>
    </xf>
    <xf numFmtId="4" fontId="1" fillId="0" borderId="65" xfId="51" applyNumberFormat="1" applyFont="1" applyFill="1" applyBorder="1" applyAlignment="1">
      <alignment vertical="center"/>
    </xf>
    <xf numFmtId="4" fontId="1" fillId="25" borderId="65" xfId="51" applyNumberFormat="1" applyFont="1" applyFill="1" applyBorder="1" applyAlignment="1" applyProtection="1">
      <alignment horizontal="center" vertical="center"/>
      <protection locked="0"/>
    </xf>
    <xf numFmtId="4" fontId="1" fillId="0" borderId="65" xfId="51" applyNumberFormat="1" applyFont="1" applyFill="1" applyBorder="1" applyAlignment="1">
      <alignment horizontal="center" vertical="center"/>
    </xf>
    <xf numFmtId="3" fontId="1" fillId="0" borderId="65" xfId="51" applyNumberFormat="1" applyFont="1" applyFill="1" applyBorder="1" applyAlignment="1" applyProtection="1">
      <alignment horizontal="center" vertical="center"/>
      <protection locked="0"/>
    </xf>
    <xf numFmtId="4" fontId="1" fillId="0" borderId="66" xfId="51" quotePrefix="1" applyNumberFormat="1" applyFont="1" applyFill="1" applyBorder="1" applyAlignment="1">
      <alignment horizontal="center" vertical="center"/>
    </xf>
    <xf numFmtId="4" fontId="1" fillId="0" borderId="72" xfId="51" applyNumberFormat="1" applyFont="1" applyFill="1" applyBorder="1" applyAlignment="1">
      <alignment horizontal="center" vertical="center"/>
    </xf>
    <xf numFmtId="4" fontId="1" fillId="0" borderId="55" xfId="51" quotePrefix="1" applyNumberFormat="1" applyFont="1" applyFill="1" applyBorder="1" applyAlignment="1">
      <alignment horizontal="centerContinuous" vertical="center"/>
    </xf>
    <xf numFmtId="4" fontId="1" fillId="25" borderId="0" xfId="51" applyNumberFormat="1" applyFont="1" applyFill="1" applyBorder="1" applyAlignment="1">
      <alignment horizontal="centerContinuous" vertical="center"/>
    </xf>
    <xf numFmtId="3" fontId="1" fillId="0" borderId="0" xfId="51" quotePrefix="1" applyNumberFormat="1" applyFont="1" applyFill="1" applyBorder="1" applyAlignment="1">
      <alignment horizontal="center" vertical="center"/>
    </xf>
    <xf numFmtId="3" fontId="1" fillId="0" borderId="0" xfId="51" applyNumberFormat="1" applyFont="1" applyFill="1" applyBorder="1" applyAlignment="1">
      <alignment horizontal="center" vertical="center"/>
    </xf>
    <xf numFmtId="4" fontId="1" fillId="0" borderId="60" xfId="51" applyNumberFormat="1" applyFont="1" applyFill="1" applyBorder="1" applyAlignment="1">
      <alignment vertical="center"/>
    </xf>
    <xf numFmtId="4" fontId="1" fillId="0" borderId="55" xfId="51" applyNumberFormat="1" applyFont="1" applyFill="1" applyBorder="1" applyAlignment="1">
      <alignment horizontal="centerContinuous" vertical="center"/>
    </xf>
    <xf numFmtId="181" fontId="1" fillId="0" borderId="63" xfId="51" applyNumberFormat="1" applyFont="1" applyFill="1" applyBorder="1" applyAlignment="1">
      <alignment horizontal="center" vertical="center"/>
    </xf>
    <xf numFmtId="0" fontId="1" fillId="0" borderId="55" xfId="51" applyFont="1" applyBorder="1"/>
    <xf numFmtId="0" fontId="1" fillId="0" borderId="0" xfId="51" applyFont="1" applyBorder="1"/>
    <xf numFmtId="0" fontId="3" fillId="0" borderId="0" xfId="51" applyFont="1" applyBorder="1" applyAlignment="1">
      <alignment horizontal="center"/>
    </xf>
    <xf numFmtId="0" fontId="1" fillId="0" borderId="56" xfId="51" applyFont="1" applyBorder="1" applyAlignment="1">
      <alignment horizontal="center"/>
    </xf>
    <xf numFmtId="181" fontId="1" fillId="0" borderId="61" xfId="51" applyNumberFormat="1" applyFont="1" applyFill="1" applyBorder="1" applyAlignment="1">
      <alignment horizontal="center" vertical="center"/>
    </xf>
    <xf numFmtId="0" fontId="1" fillId="0" borderId="61" xfId="51" applyFont="1" applyFill="1" applyBorder="1" applyAlignment="1">
      <alignment vertical="center"/>
    </xf>
    <xf numFmtId="4" fontId="1" fillId="0" borderId="61" xfId="51" applyNumberFormat="1" applyFont="1" applyFill="1" applyBorder="1" applyAlignment="1">
      <alignment horizontal="right" vertical="center"/>
    </xf>
    <xf numFmtId="4" fontId="1" fillId="0" borderId="56" xfId="51" applyNumberFormat="1" applyFont="1" applyFill="1" applyBorder="1" applyAlignment="1">
      <alignment horizontal="right" vertical="center"/>
    </xf>
    <xf numFmtId="1" fontId="26" fillId="0" borderId="55" xfId="51" applyNumberFormat="1" applyFont="1" applyFill="1" applyBorder="1" applyAlignment="1">
      <alignment horizontal="left" vertical="center"/>
    </xf>
    <xf numFmtId="4" fontId="1" fillId="0" borderId="73" xfId="51" applyNumberFormat="1" applyFont="1" applyFill="1" applyBorder="1" applyAlignment="1">
      <alignment horizontal="center" vertical="center"/>
    </xf>
    <xf numFmtId="4" fontId="3" fillId="0" borderId="61" xfId="51" applyNumberFormat="1" applyFont="1" applyFill="1" applyBorder="1" applyAlignment="1">
      <alignment vertical="center"/>
    </xf>
    <xf numFmtId="4" fontId="3" fillId="0" borderId="62" xfId="51" quotePrefix="1" applyNumberFormat="1" applyFont="1" applyFill="1" applyBorder="1" applyAlignment="1">
      <alignment horizontal="center" vertical="center"/>
    </xf>
    <xf numFmtId="4" fontId="1" fillId="0" borderId="0" xfId="51" applyNumberFormat="1" applyFont="1" applyFill="1" applyBorder="1" applyAlignment="1">
      <alignment horizontal="right" vertical="center"/>
    </xf>
    <xf numFmtId="0" fontId="27" fillId="25" borderId="0" xfId="51" applyFont="1" applyFill="1"/>
    <xf numFmtId="0" fontId="1" fillId="25" borderId="0" xfId="51" applyFont="1" applyFill="1"/>
    <xf numFmtId="0" fontId="3" fillId="0" borderId="0" xfId="0" applyFont="1" applyAlignment="1">
      <alignment horizontal="center" vertical="center"/>
    </xf>
    <xf numFmtId="0" fontId="1" fillId="0" borderId="0" xfId="0" applyFont="1" applyAlignment="1">
      <alignment horizontal="left" vertical="center" wrapText="1"/>
    </xf>
    <xf numFmtId="0" fontId="38" fillId="0" borderId="0" xfId="0" applyFont="1" applyAlignment="1">
      <alignment horizontal="left" vertical="top" wrapText="1"/>
    </xf>
    <xf numFmtId="4" fontId="3" fillId="0" borderId="1" xfId="51" applyNumberFormat="1" applyFont="1" applyFill="1" applyBorder="1" applyAlignment="1">
      <alignment horizontal="left" vertical="center"/>
    </xf>
    <xf numFmtId="0" fontId="1" fillId="0" borderId="0" xfId="51" applyFont="1" applyFill="1" applyAlignment="1">
      <alignment horizontal="left"/>
    </xf>
    <xf numFmtId="0" fontId="26" fillId="0" borderId="55" xfId="51" applyFont="1" applyFill="1" applyBorder="1" applyAlignment="1">
      <alignment horizontal="left" vertical="center"/>
    </xf>
    <xf numFmtId="4" fontId="1" fillId="0" borderId="60" xfId="51" applyNumberFormat="1" applyFont="1" applyFill="1" applyBorder="1" applyAlignment="1">
      <alignment horizontal="center" vertical="center"/>
    </xf>
    <xf numFmtId="1" fontId="1" fillId="0" borderId="61" xfId="51" applyNumberFormat="1" applyFont="1" applyFill="1" applyBorder="1" applyAlignment="1">
      <alignment horizontal="center" vertical="center"/>
    </xf>
    <xf numFmtId="4" fontId="1" fillId="0" borderId="74" xfId="51" applyNumberFormat="1" applyFont="1" applyFill="1" applyBorder="1" applyAlignment="1">
      <alignment horizontal="center" vertical="center"/>
    </xf>
    <xf numFmtId="1" fontId="1" fillId="0" borderId="75" xfId="51" applyNumberFormat="1" applyFont="1" applyFill="1" applyBorder="1" applyAlignment="1">
      <alignment horizontal="center" vertical="center"/>
    </xf>
    <xf numFmtId="4" fontId="1" fillId="0" borderId="74" xfId="51" applyNumberFormat="1" applyFont="1" applyFill="1" applyBorder="1" applyAlignment="1">
      <alignment vertical="center"/>
    </xf>
    <xf numFmtId="4" fontId="3" fillId="0" borderId="60" xfId="51" quotePrefix="1" applyNumberFormat="1" applyFont="1" applyFill="1" applyBorder="1" applyAlignment="1">
      <alignment horizontal="left" vertical="center"/>
    </xf>
    <xf numFmtId="183" fontId="1" fillId="0" borderId="68" xfId="51" applyNumberFormat="1" applyFont="1" applyFill="1" applyBorder="1" applyAlignment="1">
      <alignment horizontal="center" vertical="center"/>
    </xf>
    <xf numFmtId="1" fontId="1" fillId="0" borderId="56" xfId="51" applyNumberFormat="1" applyFont="1" applyFill="1" applyBorder="1" applyAlignment="1">
      <alignment horizontal="center" vertical="center"/>
    </xf>
    <xf numFmtId="4" fontId="26" fillId="25" borderId="55" xfId="51" quotePrefix="1" applyNumberFormat="1" applyFont="1" applyFill="1" applyBorder="1" applyAlignment="1">
      <alignment horizontal="left" vertical="center"/>
    </xf>
    <xf numFmtId="1" fontId="1" fillId="0" borderId="68" xfId="51" applyNumberFormat="1" applyFont="1" applyFill="1" applyBorder="1" applyAlignment="1">
      <alignment horizontal="center" vertical="center"/>
    </xf>
    <xf numFmtId="17" fontId="3" fillId="0" borderId="0" xfId="51" applyNumberFormat="1" applyFont="1" applyFill="1" applyBorder="1" applyAlignment="1">
      <alignment vertical="center"/>
    </xf>
    <xf numFmtId="10" fontId="1" fillId="0" borderId="0" xfId="51" applyNumberFormat="1" applyFont="1" applyFill="1" applyAlignment="1">
      <alignment vertical="center"/>
    </xf>
    <xf numFmtId="10" fontId="1" fillId="0" borderId="5" xfId="53" applyNumberFormat="1" applyFont="1" applyFill="1" applyBorder="1" applyAlignment="1">
      <alignment horizontal="center" vertical="center"/>
    </xf>
    <xf numFmtId="4" fontId="1" fillId="0" borderId="5" xfId="51" applyNumberFormat="1" applyFont="1" applyFill="1" applyBorder="1" applyAlignment="1">
      <alignment horizontal="center" vertical="center"/>
    </xf>
    <xf numFmtId="4" fontId="1" fillId="0" borderId="0" xfId="51" applyNumberFormat="1" applyFont="1" applyFill="1" applyAlignment="1">
      <alignment vertical="center"/>
    </xf>
    <xf numFmtId="4" fontId="3" fillId="0" borderId="17" xfId="51" applyNumberFormat="1" applyFont="1" applyFill="1" applyBorder="1" applyAlignment="1">
      <alignment horizontal="center" vertical="center"/>
    </xf>
    <xf numFmtId="4" fontId="3" fillId="0" borderId="14" xfId="51" applyNumberFormat="1" applyFont="1" applyFill="1" applyBorder="1" applyAlignment="1">
      <alignment horizontal="left" vertical="center"/>
    </xf>
    <xf numFmtId="4" fontId="3" fillId="0" borderId="15" xfId="51" applyNumberFormat="1" applyFont="1" applyFill="1" applyBorder="1" applyAlignment="1">
      <alignment horizontal="center" vertical="center"/>
    </xf>
    <xf numFmtId="10" fontId="3" fillId="0" borderId="5" xfId="51" applyNumberFormat="1" applyFont="1" applyFill="1" applyBorder="1" applyAlignment="1">
      <alignment horizontal="center" vertical="center"/>
    </xf>
    <xf numFmtId="0" fontId="3" fillId="0" borderId="14" xfId="51" applyFont="1" applyFill="1" applyBorder="1" applyAlignment="1">
      <alignment horizontal="left" vertical="center"/>
    </xf>
    <xf numFmtId="0" fontId="1" fillId="0" borderId="0" xfId="51" applyFill="1"/>
    <xf numFmtId="165" fontId="1" fillId="0" borderId="0" xfId="6" applyFont="1" applyFill="1" applyAlignment="1">
      <alignment horizontal="center"/>
    </xf>
    <xf numFmtId="165" fontId="1" fillId="0" borderId="0" xfId="6" applyFont="1" applyFill="1" applyAlignment="1">
      <alignment horizontal="center" wrapText="1"/>
    </xf>
    <xf numFmtId="0" fontId="1" fillId="0" borderId="0" xfId="51" applyFill="1" applyAlignment="1">
      <alignment wrapText="1"/>
    </xf>
    <xf numFmtId="165" fontId="1" fillId="0" borderId="0" xfId="6" applyFont="1" applyFill="1" applyAlignment="1">
      <alignment horizontal="center" vertical="center" wrapText="1"/>
    </xf>
    <xf numFmtId="0" fontId="3" fillId="0" borderId="0" xfId="51" applyFont="1" applyFill="1" applyAlignment="1">
      <alignment horizontal="left" vertical="center" wrapText="1"/>
    </xf>
    <xf numFmtId="0" fontId="1" fillId="0" borderId="0" xfId="51" applyFont="1" applyAlignment="1"/>
    <xf numFmtId="0" fontId="46" fillId="0" borderId="0" xfId="51" applyFont="1" applyFill="1" applyAlignment="1">
      <alignment vertical="center" wrapText="1"/>
    </xf>
    <xf numFmtId="0" fontId="1" fillId="0" borderId="0" xfId="51"/>
    <xf numFmtId="0" fontId="1" fillId="0" borderId="0" xfId="51" applyFill="1" applyAlignment="1">
      <alignment vertical="center"/>
    </xf>
    <xf numFmtId="0" fontId="47" fillId="0" borderId="0" xfId="51" applyFont="1"/>
    <xf numFmtId="0" fontId="1" fillId="0" borderId="0" xfId="51" applyFill="1" applyAlignment="1">
      <alignment vertical="center" wrapText="1"/>
    </xf>
    <xf numFmtId="165" fontId="1" fillId="0" borderId="0" xfId="6" applyFont="1" applyFill="1" applyBorder="1" applyAlignment="1">
      <alignment horizontal="center"/>
    </xf>
    <xf numFmtId="0" fontId="1" fillId="0" borderId="3" xfId="51" applyFill="1" applyBorder="1" applyAlignment="1"/>
    <xf numFmtId="0" fontId="1" fillId="0" borderId="2" xfId="51" applyFill="1" applyBorder="1" applyAlignment="1"/>
    <xf numFmtId="10" fontId="1" fillId="0" borderId="2" xfId="53" applyNumberFormat="1" applyFill="1" applyBorder="1" applyAlignment="1">
      <alignment vertical="center"/>
    </xf>
    <xf numFmtId="0" fontId="1" fillId="0" borderId="2" xfId="51" applyFill="1" applyBorder="1" applyAlignment="1">
      <alignment vertical="center"/>
    </xf>
    <xf numFmtId="4" fontId="1" fillId="0" borderId="2" xfId="51" applyNumberFormat="1" applyFill="1" applyBorder="1" applyAlignment="1">
      <alignment vertical="center"/>
    </xf>
    <xf numFmtId="4" fontId="1" fillId="0" borderId="1" xfId="51" applyNumberFormat="1" applyFill="1" applyBorder="1" applyAlignment="1">
      <alignment vertical="center"/>
    </xf>
    <xf numFmtId="165" fontId="1" fillId="0" borderId="0" xfId="6" applyFont="1" applyFill="1" applyBorder="1" applyAlignment="1">
      <alignment horizontal="center" vertical="center"/>
    </xf>
    <xf numFmtId="0" fontId="1" fillId="0" borderId="58" xfId="51" applyFill="1" applyBorder="1" applyAlignment="1">
      <alignment vertical="center"/>
    </xf>
    <xf numFmtId="0" fontId="1" fillId="0" borderId="9" xfId="51" applyFill="1" applyBorder="1"/>
    <xf numFmtId="0" fontId="1" fillId="0" borderId="77" xfId="51" applyFill="1" applyBorder="1" applyAlignment="1" applyProtection="1">
      <alignment horizontal="center" vertical="center"/>
    </xf>
    <xf numFmtId="0" fontId="1" fillId="0" borderId="77" xfId="51" applyFill="1" applyBorder="1" applyAlignment="1">
      <alignment horizontal="left" vertical="center"/>
    </xf>
    <xf numFmtId="0" fontId="1" fillId="0" borderId="76" xfId="51" applyFill="1" applyBorder="1" applyAlignment="1">
      <alignment vertical="center"/>
    </xf>
    <xf numFmtId="0" fontId="1" fillId="0" borderId="56" xfId="51" applyFill="1" applyBorder="1" applyAlignment="1">
      <alignment vertical="center"/>
    </xf>
    <xf numFmtId="0" fontId="1" fillId="0" borderId="0" xfId="51" applyFill="1" applyBorder="1"/>
    <xf numFmtId="0" fontId="1" fillId="0" borderId="61" xfId="51" applyFill="1" applyBorder="1" applyAlignment="1" applyProtection="1">
      <alignment horizontal="center" vertical="center"/>
    </xf>
    <xf numFmtId="0" fontId="1" fillId="0" borderId="74" xfId="51" applyFill="1" applyBorder="1" applyAlignment="1">
      <alignment horizontal="left" vertical="center"/>
    </xf>
    <xf numFmtId="0" fontId="1" fillId="0" borderId="60" xfId="51" applyFill="1" applyBorder="1" applyAlignment="1">
      <alignment vertical="center"/>
    </xf>
    <xf numFmtId="0" fontId="1" fillId="0" borderId="61" xfId="51" applyFill="1" applyBorder="1" applyAlignment="1">
      <alignment horizontal="left" vertical="center"/>
    </xf>
    <xf numFmtId="0" fontId="1" fillId="0" borderId="60" xfId="51" quotePrefix="1" applyFill="1" applyBorder="1" applyAlignment="1">
      <alignment horizontal="left" vertical="center"/>
    </xf>
    <xf numFmtId="4" fontId="1" fillId="0" borderId="61" xfId="51" applyNumberFormat="1" applyFill="1" applyBorder="1" applyAlignment="1" applyProtection="1">
      <alignment horizontal="center" vertical="center"/>
      <protection locked="0"/>
    </xf>
    <xf numFmtId="0" fontId="1" fillId="0" borderId="61" xfId="51" applyFill="1" applyBorder="1" applyAlignment="1">
      <alignment vertical="center"/>
    </xf>
    <xf numFmtId="0" fontId="1" fillId="0" borderId="65" xfId="51" applyFont="1" applyFill="1" applyBorder="1" applyAlignment="1" applyProtection="1">
      <alignment horizontal="center" vertical="center"/>
      <protection locked="0"/>
    </xf>
    <xf numFmtId="0" fontId="1" fillId="0" borderId="65" xfId="51" applyFill="1" applyBorder="1" applyAlignment="1">
      <alignment vertical="center"/>
    </xf>
    <xf numFmtId="0" fontId="1" fillId="0" borderId="64" xfId="51" applyFill="1" applyBorder="1" applyAlignment="1">
      <alignment vertical="center"/>
    </xf>
    <xf numFmtId="0" fontId="1" fillId="0" borderId="58" xfId="51" applyFill="1" applyBorder="1" applyAlignment="1"/>
    <xf numFmtId="0" fontId="1" fillId="0" borderId="9" xfId="51" applyFill="1" applyBorder="1" applyAlignment="1"/>
    <xf numFmtId="10" fontId="1" fillId="0" borderId="9" xfId="53" applyNumberFormat="1" applyFill="1" applyBorder="1" applyAlignment="1" applyProtection="1">
      <alignment vertical="center"/>
      <protection locked="0"/>
    </xf>
    <xf numFmtId="4" fontId="1" fillId="0" borderId="9" xfId="51" applyNumberFormat="1" applyFont="1" applyFill="1" applyBorder="1" applyAlignment="1">
      <alignment horizontal="left" vertical="center"/>
    </xf>
    <xf numFmtId="0" fontId="1" fillId="0" borderId="56" xfId="51" applyFill="1" applyBorder="1" applyAlignment="1"/>
    <xf numFmtId="0" fontId="1" fillId="0" borderId="0" xfId="51" applyFill="1" applyBorder="1" applyAlignment="1"/>
    <xf numFmtId="0" fontId="1" fillId="0" borderId="74" xfId="51" applyFill="1" applyBorder="1" applyAlignment="1" applyProtection="1">
      <alignment horizontal="center" vertical="center"/>
      <protection locked="0"/>
    </xf>
    <xf numFmtId="0" fontId="1" fillId="0" borderId="79" xfId="51" applyFill="1" applyBorder="1" applyAlignment="1">
      <alignment vertical="center"/>
    </xf>
    <xf numFmtId="0" fontId="1" fillId="0" borderId="61" xfId="51" applyFill="1" applyBorder="1" applyAlignment="1" applyProtection="1">
      <alignment horizontal="center" vertical="center"/>
      <protection locked="0"/>
    </xf>
    <xf numFmtId="0" fontId="1" fillId="0" borderId="0" xfId="51" applyFill="1" applyBorder="1" applyAlignment="1">
      <alignment vertical="center"/>
    </xf>
    <xf numFmtId="4" fontId="1" fillId="0" borderId="65" xfId="51" applyNumberFormat="1" applyFont="1" applyFill="1" applyBorder="1" applyAlignment="1" applyProtection="1">
      <alignment horizontal="center" vertical="center"/>
      <protection locked="0"/>
    </xf>
    <xf numFmtId="0" fontId="1" fillId="0" borderId="0" xfId="51" applyFont="1" applyFill="1" applyBorder="1" applyAlignment="1"/>
    <xf numFmtId="0" fontId="1" fillId="0" borderId="65" xfId="51" applyFont="1" applyFill="1" applyBorder="1" applyAlignment="1">
      <alignment horizontal="center" vertical="center"/>
    </xf>
    <xf numFmtId="0" fontId="1" fillId="0" borderId="9" xfId="51" applyFill="1" applyBorder="1" applyAlignment="1">
      <alignment horizontal="center" vertical="center"/>
    </xf>
    <xf numFmtId="0" fontId="1" fillId="0" borderId="0" xfId="51" applyFill="1" applyBorder="1" applyAlignment="1">
      <alignment horizontal="center" vertical="center"/>
    </xf>
    <xf numFmtId="0" fontId="1" fillId="0" borderId="77" xfId="51" applyFill="1" applyBorder="1" applyAlignment="1" applyProtection="1">
      <alignment horizontal="center" vertical="center"/>
      <protection locked="0"/>
    </xf>
    <xf numFmtId="0" fontId="1" fillId="0" borderId="9" xfId="51" applyFont="1" applyFill="1" applyBorder="1" applyAlignment="1">
      <alignment horizontal="center" vertical="center"/>
    </xf>
    <xf numFmtId="0" fontId="1" fillId="0" borderId="0" xfId="51" applyFill="1" applyAlignment="1"/>
    <xf numFmtId="0" fontId="1" fillId="0" borderId="59" xfId="51" applyFill="1" applyBorder="1" applyAlignment="1">
      <alignment vertical="center"/>
    </xf>
    <xf numFmtId="0" fontId="1" fillId="0" borderId="4" xfId="51" applyFont="1" applyFill="1" applyBorder="1" applyAlignment="1"/>
    <xf numFmtId="0" fontId="1" fillId="0" borderId="78" xfId="51" applyFont="1" applyFill="1" applyBorder="1" applyAlignment="1">
      <alignment horizontal="center" vertical="center"/>
    </xf>
    <xf numFmtId="0" fontId="1" fillId="0" borderId="78" xfId="51" applyFill="1" applyBorder="1" applyAlignment="1">
      <alignment vertical="center"/>
    </xf>
    <xf numFmtId="0" fontId="1" fillId="0" borderId="4" xfId="51" applyFont="1" applyFill="1" applyBorder="1" applyAlignment="1">
      <alignment horizontal="center" vertical="center"/>
    </xf>
    <xf numFmtId="0" fontId="1" fillId="0" borderId="80" xfId="51" applyFont="1" applyFill="1" applyBorder="1" applyAlignment="1">
      <alignment vertical="center"/>
    </xf>
    <xf numFmtId="9" fontId="1" fillId="0" borderId="56" xfId="51" applyNumberFormat="1" applyFill="1" applyBorder="1" applyAlignment="1"/>
    <xf numFmtId="0" fontId="1" fillId="0" borderId="65" xfId="51" applyFill="1" applyBorder="1" applyAlignment="1" applyProtection="1">
      <alignment horizontal="center" vertical="center"/>
      <protection locked="0"/>
    </xf>
    <xf numFmtId="0" fontId="1" fillId="0" borderId="55" xfId="51" applyFill="1" applyBorder="1" applyAlignment="1">
      <alignment vertical="center"/>
    </xf>
    <xf numFmtId="4" fontId="1" fillId="0" borderId="0" xfId="51" applyNumberFormat="1" applyFill="1"/>
    <xf numFmtId="0" fontId="1" fillId="0" borderId="56" xfId="51" applyFill="1" applyBorder="1"/>
    <xf numFmtId="0" fontId="1" fillId="0" borderId="65" xfId="51" applyFont="1" applyFill="1" applyBorder="1" applyAlignment="1">
      <alignment vertical="center"/>
    </xf>
    <xf numFmtId="0" fontId="1" fillId="0" borderId="55" xfId="51" applyFill="1" applyBorder="1" applyAlignment="1">
      <alignment vertical="center" wrapText="1"/>
    </xf>
    <xf numFmtId="4" fontId="1" fillId="0" borderId="65" xfId="51" applyNumberFormat="1" applyFont="1" applyFill="1" applyBorder="1" applyAlignment="1" applyProtection="1">
      <alignment horizontal="center" vertical="center"/>
    </xf>
    <xf numFmtId="2" fontId="1" fillId="0" borderId="0" xfId="51" applyNumberFormat="1" applyFill="1" applyAlignment="1"/>
    <xf numFmtId="0" fontId="3" fillId="0" borderId="56" xfId="51" applyFont="1" applyFill="1" applyBorder="1" applyAlignment="1">
      <alignment horizontal="left" vertical="center"/>
    </xf>
    <xf numFmtId="177" fontId="1" fillId="0" borderId="0" xfId="51" applyNumberFormat="1" applyFill="1" applyAlignment="1"/>
    <xf numFmtId="171" fontId="1" fillId="0" borderId="0" xfId="6" applyNumberFormat="1" applyFont="1" applyFill="1" applyBorder="1" applyAlignment="1">
      <alignment horizontal="right" vertical="center"/>
    </xf>
    <xf numFmtId="2" fontId="1" fillId="0" borderId="0" xfId="51" applyNumberFormat="1" applyFont="1" applyFill="1" applyBorder="1" applyAlignment="1">
      <alignment horizontal="center" vertical="center"/>
    </xf>
    <xf numFmtId="165" fontId="0" fillId="0" borderId="0" xfId="6" applyFont="1" applyFill="1" applyAlignment="1"/>
    <xf numFmtId="0" fontId="1" fillId="0" borderId="56" xfId="51" applyFill="1" applyBorder="1" applyAlignment="1">
      <alignment horizontal="center" vertical="center"/>
    </xf>
    <xf numFmtId="0" fontId="1" fillId="0" borderId="65" xfId="51" applyFill="1" applyBorder="1" applyAlignment="1">
      <alignment horizontal="left" vertical="center"/>
    </xf>
    <xf numFmtId="4" fontId="46" fillId="0" borderId="0" xfId="51" applyNumberFormat="1" applyFont="1" applyFill="1"/>
    <xf numFmtId="0" fontId="3" fillId="0" borderId="0" xfId="51" applyFont="1" applyAlignment="1">
      <alignment horizontal="center"/>
    </xf>
    <xf numFmtId="3" fontId="1" fillId="0" borderId="74" xfId="51" applyNumberFormat="1" applyFont="1" applyFill="1" applyBorder="1" applyAlignment="1" applyProtection="1">
      <alignment horizontal="center" vertical="center"/>
      <protection locked="0"/>
    </xf>
    <xf numFmtId="3" fontId="1" fillId="0" borderId="61" xfId="51" applyNumberFormat="1" applyFill="1" applyBorder="1" applyAlignment="1" applyProtection="1">
      <alignment horizontal="center" vertical="center"/>
      <protection locked="0"/>
    </xf>
    <xf numFmtId="0" fontId="48" fillId="0" borderId="0" xfId="51" applyFont="1" applyFill="1"/>
    <xf numFmtId="175" fontId="3" fillId="0" borderId="54" xfId="131" applyNumberFormat="1" applyFont="1" applyFill="1" applyBorder="1" applyAlignment="1">
      <alignment horizontal="center"/>
    </xf>
    <xf numFmtId="175" fontId="3" fillId="0" borderId="4" xfId="131" applyNumberFormat="1" applyFont="1" applyFill="1" applyBorder="1" applyAlignment="1">
      <alignment horizontal="center"/>
    </xf>
    <xf numFmtId="10" fontId="3" fillId="0" borderId="4" xfId="53" applyNumberFormat="1" applyFont="1" applyFill="1" applyBorder="1" applyAlignment="1">
      <alignment horizontal="center" vertical="center"/>
    </xf>
    <xf numFmtId="10" fontId="3" fillId="0" borderId="59" xfId="53" applyNumberFormat="1" applyFont="1" applyFill="1" applyBorder="1" applyAlignment="1">
      <alignment horizontal="center" vertical="center"/>
    </xf>
    <xf numFmtId="4" fontId="1" fillId="25" borderId="60" xfId="51" applyNumberFormat="1" applyFont="1" applyFill="1" applyBorder="1" applyAlignment="1" applyProtection="1">
      <alignment horizontal="center" vertical="center"/>
      <protection locked="0"/>
    </xf>
    <xf numFmtId="4" fontId="1" fillId="25" borderId="55" xfId="51" applyNumberFormat="1" applyFont="1" applyFill="1" applyBorder="1" applyAlignment="1">
      <alignment horizontal="center" vertical="center"/>
    </xf>
    <xf numFmtId="1" fontId="1" fillId="0" borderId="0" xfId="51" applyNumberFormat="1" applyFont="1" applyFill="1" applyBorder="1" applyAlignment="1" applyProtection="1">
      <alignment horizontal="center" vertical="center"/>
      <protection locked="0"/>
    </xf>
    <xf numFmtId="4" fontId="42" fillId="0" borderId="0" xfId="51" quotePrefix="1" applyNumberFormat="1" applyFont="1" applyFill="1" applyBorder="1" applyAlignment="1">
      <alignment horizontal="left" vertical="center"/>
    </xf>
    <xf numFmtId="1" fontId="1" fillId="0" borderId="0" xfId="51" applyNumberFormat="1" applyFont="1" applyFill="1" applyBorder="1" applyAlignment="1" applyProtection="1">
      <alignment horizontal="center" vertical="center"/>
    </xf>
    <xf numFmtId="0" fontId="49" fillId="0" borderId="0" xfId="51" applyFont="1" applyFill="1" applyAlignment="1">
      <alignment horizontal="justify"/>
    </xf>
    <xf numFmtId="0" fontId="50" fillId="0" borderId="0" xfId="51" applyFont="1" applyFill="1"/>
    <xf numFmtId="175" fontId="1" fillId="0" borderId="0" xfId="51" applyNumberFormat="1" applyFont="1" applyFill="1" applyAlignment="1">
      <alignment vertical="center"/>
    </xf>
    <xf numFmtId="4" fontId="48" fillId="0" borderId="55" xfId="51" applyNumberFormat="1" applyFont="1" applyFill="1" applyBorder="1" applyAlignment="1">
      <alignment vertical="center"/>
    </xf>
    <xf numFmtId="4" fontId="27" fillId="0" borderId="0" xfId="51" applyNumberFormat="1" applyFont="1" applyFill="1" applyBorder="1" applyAlignment="1">
      <alignment vertical="center"/>
    </xf>
    <xf numFmtId="4" fontId="27" fillId="0" borderId="56" xfId="51" applyNumberFormat="1" applyFont="1" applyFill="1" applyBorder="1" applyAlignment="1">
      <alignment vertical="center"/>
    </xf>
    <xf numFmtId="4" fontId="27" fillId="0" borderId="55" xfId="51" applyNumberFormat="1" applyFont="1" applyFill="1" applyBorder="1" applyAlignment="1">
      <alignment vertical="center"/>
    </xf>
    <xf numFmtId="1" fontId="27" fillId="0" borderId="60" xfId="51" applyNumberFormat="1" applyFont="1" applyFill="1" applyBorder="1" applyAlignment="1" applyProtection="1">
      <alignment horizontal="center" vertical="center"/>
      <protection locked="0"/>
    </xf>
    <xf numFmtId="4" fontId="27" fillId="0" borderId="61" xfId="51" applyNumberFormat="1" applyFont="1" applyFill="1" applyBorder="1" applyAlignment="1">
      <alignment horizontal="center" vertical="center"/>
    </xf>
    <xf numFmtId="4" fontId="27" fillId="0" borderId="61" xfId="51" applyNumberFormat="1" applyFont="1" applyFill="1" applyBorder="1" applyAlignment="1" applyProtection="1">
      <alignment horizontal="center" vertical="center"/>
      <protection locked="0"/>
    </xf>
    <xf numFmtId="3" fontId="27" fillId="0" borderId="61" xfId="51" applyNumberFormat="1" applyFont="1" applyFill="1" applyBorder="1" applyAlignment="1">
      <alignment horizontal="center" vertical="center"/>
    </xf>
    <xf numFmtId="4" fontId="27" fillId="0" borderId="62" xfId="51" quotePrefix="1" applyNumberFormat="1" applyFont="1" applyFill="1" applyBorder="1" applyAlignment="1">
      <alignment horizontal="center" vertical="center"/>
    </xf>
    <xf numFmtId="4" fontId="27" fillId="0" borderId="63" xfId="51" applyNumberFormat="1" applyFont="1" applyFill="1" applyBorder="1" applyAlignment="1">
      <alignment horizontal="center" vertical="center"/>
    </xf>
    <xf numFmtId="4" fontId="27" fillId="0" borderId="55" xfId="51" applyNumberFormat="1" applyFont="1" applyFill="1" applyBorder="1" applyAlignment="1">
      <alignment horizontal="center" vertical="center"/>
    </xf>
    <xf numFmtId="4" fontId="27" fillId="0" borderId="0" xfId="51" applyNumberFormat="1" applyFont="1" applyFill="1" applyBorder="1" applyAlignment="1">
      <alignment horizontal="center" vertical="center"/>
    </xf>
    <xf numFmtId="4" fontId="27" fillId="0" borderId="56" xfId="51" applyNumberFormat="1" applyFont="1" applyFill="1" applyBorder="1" applyAlignment="1">
      <alignment horizontal="center" vertical="center"/>
    </xf>
    <xf numFmtId="4" fontId="1" fillId="0" borderId="79" xfId="51" applyNumberFormat="1" applyFont="1" applyFill="1" applyBorder="1" applyAlignment="1">
      <alignment horizontal="center" vertical="center"/>
    </xf>
    <xf numFmtId="10" fontId="1" fillId="0" borderId="60" xfId="51" applyNumberFormat="1" applyFont="1" applyFill="1" applyBorder="1" applyAlignment="1" applyProtection="1">
      <alignment horizontal="center" vertical="center"/>
      <protection locked="0"/>
    </xf>
    <xf numFmtId="0" fontId="1" fillId="0" borderId="2" xfId="51" applyFont="1" applyFill="1" applyBorder="1" applyAlignment="1">
      <alignment vertical="center"/>
    </xf>
    <xf numFmtId="0" fontId="27" fillId="25" borderId="0" xfId="51" applyFont="1" applyFill="1" applyBorder="1"/>
    <xf numFmtId="0" fontId="3" fillId="0" borderId="3" xfId="51" applyFont="1" applyFill="1" applyBorder="1" applyAlignment="1">
      <alignment vertical="center"/>
    </xf>
    <xf numFmtId="0" fontId="3" fillId="0" borderId="2" xfId="51" applyFont="1" applyFill="1" applyBorder="1" applyAlignment="1">
      <alignment horizontal="center" vertical="center"/>
    </xf>
    <xf numFmtId="0" fontId="3" fillId="0" borderId="2" xfId="51" applyFont="1" applyFill="1" applyBorder="1" applyAlignment="1">
      <alignment vertical="center"/>
    </xf>
    <xf numFmtId="0" fontId="3" fillId="0" borderId="1" xfId="51" applyFont="1" applyFill="1" applyBorder="1" applyAlignment="1">
      <alignment vertical="center"/>
    </xf>
    <xf numFmtId="4" fontId="3" fillId="0" borderId="61" xfId="51" applyNumberFormat="1" applyFont="1" applyFill="1" applyBorder="1" applyAlignment="1" applyProtection="1">
      <alignment horizontal="center" vertical="center"/>
      <protection locked="0"/>
    </xf>
    <xf numFmtId="4" fontId="3" fillId="0" borderId="61" xfId="51" applyNumberFormat="1" applyFont="1" applyFill="1" applyBorder="1" applyAlignment="1">
      <alignment horizontal="center" vertical="center"/>
    </xf>
    <xf numFmtId="182" fontId="1" fillId="0" borderId="61" xfId="51" applyNumberFormat="1" applyFont="1" applyFill="1" applyBorder="1" applyAlignment="1">
      <alignment horizontal="center" vertical="center"/>
    </xf>
    <xf numFmtId="4" fontId="1" fillId="0" borderId="73" xfId="51" applyNumberFormat="1" applyFont="1" applyFill="1" applyBorder="1" applyAlignment="1">
      <alignment horizontal="left" vertical="center"/>
    </xf>
    <xf numFmtId="4" fontId="1" fillId="0" borderId="81" xfId="51" quotePrefix="1" applyNumberFormat="1" applyFont="1" applyFill="1" applyBorder="1" applyAlignment="1">
      <alignment horizontal="center" vertical="center"/>
    </xf>
    <xf numFmtId="4" fontId="1" fillId="0" borderId="78" xfId="51" applyNumberFormat="1" applyFont="1" applyFill="1" applyBorder="1" applyAlignment="1">
      <alignment horizontal="center" vertical="center"/>
    </xf>
    <xf numFmtId="4" fontId="1" fillId="0" borderId="78" xfId="51" quotePrefix="1" applyNumberFormat="1" applyFont="1" applyFill="1" applyBorder="1" applyAlignment="1">
      <alignment horizontal="center" vertical="center"/>
    </xf>
    <xf numFmtId="184" fontId="1" fillId="0" borderId="78" xfId="51" applyNumberFormat="1" applyFont="1" applyFill="1" applyBorder="1" applyAlignment="1" applyProtection="1">
      <alignment horizontal="center" vertical="center"/>
    </xf>
    <xf numFmtId="4" fontId="1" fillId="0" borderId="78" xfId="51" applyNumberFormat="1" applyFont="1" applyFill="1" applyBorder="1" applyAlignment="1">
      <alignment vertical="center"/>
    </xf>
    <xf numFmtId="4" fontId="1" fillId="0" borderId="80" xfId="51" applyNumberFormat="1" applyFont="1" applyFill="1" applyBorder="1" applyAlignment="1">
      <alignment vertical="center"/>
    </xf>
    <xf numFmtId="4" fontId="1" fillId="0" borderId="58" xfId="51" applyNumberFormat="1" applyFont="1" applyFill="1" applyBorder="1" applyAlignment="1">
      <alignment horizontal="center" vertical="center"/>
    </xf>
    <xf numFmtId="184" fontId="1" fillId="0" borderId="61" xfId="51" applyNumberFormat="1" applyFont="1" applyFill="1" applyBorder="1" applyAlignment="1">
      <alignment horizontal="center" vertical="center"/>
    </xf>
    <xf numFmtId="180" fontId="1" fillId="0" borderId="55" xfId="51" applyNumberFormat="1" applyFont="1" applyFill="1" applyBorder="1" applyAlignment="1">
      <alignment horizontal="center" vertical="center"/>
    </xf>
    <xf numFmtId="0" fontId="27" fillId="0" borderId="0" xfId="51" applyFont="1" applyFill="1" applyAlignment="1">
      <alignment vertical="center"/>
    </xf>
    <xf numFmtId="180" fontId="1" fillId="0" borderId="55" xfId="51" quotePrefix="1" applyNumberFormat="1" applyFont="1" applyFill="1" applyBorder="1" applyAlignment="1">
      <alignment horizontal="center" vertical="center"/>
    </xf>
    <xf numFmtId="2" fontId="1" fillId="25" borderId="60" xfId="51" applyNumberFormat="1" applyFont="1" applyFill="1" applyBorder="1" applyAlignment="1" applyProtection="1">
      <alignment horizontal="center" vertical="center"/>
      <protection locked="0"/>
    </xf>
    <xf numFmtId="3" fontId="1" fillId="0" borderId="65" xfId="51" applyNumberFormat="1" applyFont="1" applyFill="1" applyBorder="1" applyAlignment="1">
      <alignment horizontal="center" vertical="center"/>
    </xf>
    <xf numFmtId="4" fontId="1" fillId="0" borderId="64" xfId="51" applyNumberFormat="1" applyFont="1" applyFill="1" applyBorder="1" applyAlignment="1" applyProtection="1">
      <alignment horizontal="center" vertical="center"/>
      <protection locked="0"/>
    </xf>
    <xf numFmtId="10" fontId="1" fillId="0" borderId="0" xfId="53" applyNumberFormat="1" applyFont="1" applyFill="1" applyBorder="1" applyAlignment="1">
      <alignment horizontal="left" vertical="center"/>
    </xf>
    <xf numFmtId="4" fontId="1" fillId="0" borderId="61" xfId="6" applyNumberFormat="1" applyFont="1" applyFill="1" applyBorder="1" applyAlignment="1" applyProtection="1">
      <alignment horizontal="center" vertical="center"/>
      <protection locked="0"/>
    </xf>
    <xf numFmtId="0" fontId="1" fillId="0" borderId="0" xfId="51" applyFont="1" applyFill="1" applyAlignment="1">
      <alignment horizontal="center"/>
    </xf>
    <xf numFmtId="4" fontId="3" fillId="0" borderId="64" xfId="51" applyNumberFormat="1" applyFont="1" applyFill="1" applyBorder="1" applyAlignment="1">
      <alignment horizontal="left" vertical="center"/>
    </xf>
    <xf numFmtId="4" fontId="3" fillId="0" borderId="5" xfId="51" applyNumberFormat="1" applyFont="1" applyFill="1" applyBorder="1" applyAlignment="1">
      <alignment horizontal="left" vertical="center"/>
    </xf>
    <xf numFmtId="4" fontId="3" fillId="0" borderId="59" xfId="51" applyNumberFormat="1" applyFont="1" applyFill="1" applyBorder="1" applyAlignment="1">
      <alignment vertical="center"/>
    </xf>
    <xf numFmtId="4" fontId="3" fillId="0" borderId="59" xfId="51" quotePrefix="1" applyNumberFormat="1" applyFont="1" applyFill="1" applyBorder="1" applyAlignment="1">
      <alignment horizontal="center" vertical="center"/>
    </xf>
    <xf numFmtId="4" fontId="3" fillId="0" borderId="7" xfId="51" applyNumberFormat="1" applyFont="1" applyFill="1" applyBorder="1" applyAlignment="1">
      <alignment horizontal="center" vertical="center"/>
    </xf>
    <xf numFmtId="0" fontId="3" fillId="0" borderId="0" xfId="51" applyFont="1" applyFill="1" applyBorder="1" applyAlignment="1">
      <alignment horizontal="center" vertical="center"/>
    </xf>
    <xf numFmtId="0" fontId="3" fillId="0" borderId="0" xfId="51" applyFont="1" applyFill="1" applyAlignment="1">
      <alignment vertical="center"/>
    </xf>
    <xf numFmtId="4" fontId="7" fillId="0" borderId="65" xfId="51" applyNumberFormat="1" applyFont="1" applyFill="1" applyBorder="1" applyAlignment="1">
      <alignment horizontal="left" vertical="center" wrapText="1"/>
    </xf>
    <xf numFmtId="4" fontId="7" fillId="0" borderId="61" xfId="51" applyNumberFormat="1" applyFont="1" applyFill="1" applyBorder="1" applyAlignment="1">
      <alignment horizontal="center" vertical="center" wrapText="1"/>
    </xf>
    <xf numFmtId="4" fontId="7" fillId="0" borderId="61" xfId="51" applyNumberFormat="1" applyFont="1" applyFill="1" applyBorder="1" applyAlignment="1">
      <alignment horizontal="left" vertical="center" wrapText="1"/>
    </xf>
    <xf numFmtId="4" fontId="3" fillId="0" borderId="61" xfId="51" applyNumberFormat="1" applyFont="1" applyFill="1" applyBorder="1" applyAlignment="1">
      <alignment horizontal="left" vertical="center"/>
    </xf>
    <xf numFmtId="0" fontId="1" fillId="0" borderId="0" xfId="199" applyFont="1" applyFill="1"/>
    <xf numFmtId="0" fontId="1" fillId="0" borderId="0" xfId="138" applyFont="1"/>
    <xf numFmtId="0" fontId="4" fillId="0" borderId="0"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4" fillId="0" borderId="14" xfId="0" applyFont="1" applyBorder="1" applyAlignment="1">
      <alignment horizontal="center" vertical="center"/>
    </xf>
    <xf numFmtId="0" fontId="1" fillId="0" borderId="0" xfId="51" applyFont="1" applyFill="1" applyBorder="1" applyAlignment="1">
      <alignment horizontal="left" vertical="center"/>
    </xf>
    <xf numFmtId="4" fontId="3" fillId="0" borderId="5" xfId="51" applyNumberFormat="1" applyFont="1" applyFill="1" applyBorder="1" applyAlignment="1">
      <alignment horizontal="center" vertical="center"/>
    </xf>
    <xf numFmtId="0" fontId="1" fillId="0" borderId="5" xfId="51" applyFont="1" applyFill="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38" fillId="0" borderId="0" xfId="0" applyFont="1" applyAlignment="1">
      <alignment horizontal="left" vertical="top" wrapText="1"/>
    </xf>
    <xf numFmtId="0" fontId="4" fillId="0" borderId="45" xfId="0" applyFont="1" applyBorder="1" applyAlignment="1">
      <alignment horizontal="center" vertical="center"/>
    </xf>
    <xf numFmtId="4" fontId="1" fillId="0" borderId="0" xfId="157" applyNumberFormat="1" applyFont="1"/>
    <xf numFmtId="0" fontId="1" fillId="0" borderId="0" xfId="157" applyFont="1"/>
    <xf numFmtId="0" fontId="3" fillId="0" borderId="37" xfId="138" applyFont="1" applyFill="1" applyBorder="1" applyAlignment="1">
      <alignment horizontal="center" vertical="center" wrapText="1"/>
    </xf>
    <xf numFmtId="0" fontId="3" fillId="0" borderId="38" xfId="138" applyFont="1" applyFill="1" applyBorder="1" applyAlignment="1">
      <alignment horizontal="center" vertical="center" wrapText="1"/>
    </xf>
    <xf numFmtId="0" fontId="1" fillId="0" borderId="39" xfId="138" applyFont="1" applyFill="1" applyBorder="1" applyAlignment="1">
      <alignment horizontal="center" vertical="center" wrapText="1"/>
    </xf>
    <xf numFmtId="0" fontId="1" fillId="0" borderId="0" xfId="157" applyFont="1" applyFill="1"/>
    <xf numFmtId="0" fontId="3" fillId="0" borderId="37" xfId="138" applyFont="1" applyFill="1" applyBorder="1" applyAlignment="1">
      <alignment vertical="center"/>
    </xf>
    <xf numFmtId="0" fontId="3" fillId="0" borderId="38" xfId="138" applyFont="1" applyFill="1" applyBorder="1" applyAlignment="1">
      <alignment vertical="center"/>
    </xf>
    <xf numFmtId="17" fontId="3" fillId="0" borderId="39" xfId="138" applyNumberFormat="1" applyFont="1" applyFill="1" applyBorder="1" applyAlignment="1">
      <alignment horizontal="right" vertical="center" indent="1"/>
    </xf>
    <xf numFmtId="0" fontId="3" fillId="51" borderId="34" xfId="138" applyFont="1" applyFill="1" applyBorder="1" applyAlignment="1">
      <alignment horizontal="center" vertical="center" wrapText="1"/>
    </xf>
    <xf numFmtId="0" fontId="3" fillId="51" borderId="40" xfId="138" applyFont="1" applyFill="1" applyBorder="1" applyAlignment="1">
      <alignment horizontal="center" vertical="center" wrapText="1"/>
    </xf>
    <xf numFmtId="4" fontId="3" fillId="51" borderId="40" xfId="138" applyNumberFormat="1" applyFont="1" applyFill="1" applyBorder="1" applyAlignment="1">
      <alignment horizontal="center" vertical="center" wrapText="1"/>
    </xf>
    <xf numFmtId="4" fontId="3" fillId="51" borderId="36" xfId="157" applyNumberFormat="1" applyFont="1" applyFill="1" applyBorder="1" applyAlignment="1">
      <alignment horizontal="center" vertical="center"/>
    </xf>
    <xf numFmtId="0" fontId="3" fillId="47" borderId="34" xfId="138" applyFont="1" applyFill="1" applyBorder="1" applyAlignment="1">
      <alignment horizontal="center" vertical="center"/>
    </xf>
    <xf numFmtId="0" fontId="3" fillId="47" borderId="40" xfId="138" applyFont="1" applyFill="1" applyBorder="1" applyAlignment="1">
      <alignment horizontal="center" vertical="center" wrapText="1"/>
    </xf>
    <xf numFmtId="0" fontId="3" fillId="47" borderId="41" xfId="138" applyFont="1" applyFill="1" applyBorder="1" applyAlignment="1">
      <alignment horizontal="left" vertical="center" wrapText="1"/>
    </xf>
    <xf numFmtId="4" fontId="3" fillId="47" borderId="40" xfId="138" applyNumberFormat="1" applyFont="1" applyFill="1" applyBorder="1" applyAlignment="1">
      <alignment horizontal="center" vertical="center" wrapText="1"/>
    </xf>
    <xf numFmtId="185" fontId="3" fillId="47" borderId="40" xfId="138" applyNumberFormat="1" applyFont="1" applyFill="1" applyBorder="1" applyAlignment="1">
      <alignment horizontal="center" vertical="center"/>
    </xf>
    <xf numFmtId="4" fontId="3" fillId="47" borderId="89" xfId="138" applyNumberFormat="1" applyFont="1" applyFill="1" applyBorder="1" applyAlignment="1">
      <alignment horizontal="center" vertical="center"/>
    </xf>
    <xf numFmtId="4" fontId="1" fillId="47" borderId="36" xfId="157" applyNumberFormat="1" applyFont="1" applyFill="1" applyBorder="1"/>
    <xf numFmtId="0" fontId="3" fillId="0" borderId="84" xfId="138" applyFont="1" applyFill="1" applyBorder="1" applyAlignment="1">
      <alignment horizontal="center" vertical="center"/>
    </xf>
    <xf numFmtId="0" fontId="3" fillId="0" borderId="6" xfId="138" applyFont="1" applyFill="1" applyBorder="1" applyAlignment="1">
      <alignment horizontal="center" vertical="center" wrapText="1"/>
    </xf>
    <xf numFmtId="0" fontId="3" fillId="0" borderId="6" xfId="138" applyFont="1" applyFill="1" applyBorder="1" applyAlignment="1">
      <alignment horizontal="left" vertical="center" wrapText="1"/>
    </xf>
    <xf numFmtId="2" fontId="3" fillId="0" borderId="6" xfId="138" applyNumberFormat="1" applyFont="1" applyFill="1" applyBorder="1" applyAlignment="1">
      <alignment horizontal="center" vertical="center" wrapText="1"/>
    </xf>
    <xf numFmtId="9" fontId="3" fillId="0" borderId="6" xfId="138" applyNumberFormat="1" applyFont="1" applyFill="1" applyBorder="1" applyAlignment="1">
      <alignment horizontal="center" vertical="center" wrapText="1"/>
    </xf>
    <xf numFmtId="4" fontId="3" fillId="0" borderId="6" xfId="138" applyNumberFormat="1" applyFont="1" applyFill="1" applyBorder="1" applyAlignment="1">
      <alignment horizontal="center" vertical="center" wrapText="1"/>
    </xf>
    <xf numFmtId="185" fontId="3" fillId="0" borderId="6" xfId="138" applyNumberFormat="1" applyFont="1" applyFill="1" applyBorder="1" applyAlignment="1">
      <alignment horizontal="center" vertical="center"/>
    </xf>
    <xf numFmtId="4" fontId="1" fillId="0" borderId="48" xfId="157" applyNumberFormat="1" applyFont="1" applyBorder="1" applyAlignment="1">
      <alignment horizontal="left" vertical="center" wrapText="1"/>
    </xf>
    <xf numFmtId="0" fontId="3" fillId="0" borderId="19" xfId="138" applyFont="1" applyFill="1" applyBorder="1" applyAlignment="1">
      <alignment horizontal="center" vertical="center"/>
    </xf>
    <xf numFmtId="0" fontId="3" fillId="0" borderId="7" xfId="138" applyFont="1" applyFill="1" applyBorder="1" applyAlignment="1">
      <alignment horizontal="center" vertical="center" wrapText="1"/>
    </xf>
    <xf numFmtId="0" fontId="1" fillId="0" borderId="7" xfId="138" applyFont="1" applyFill="1" applyBorder="1" applyAlignment="1">
      <alignment horizontal="center" vertical="center" wrapText="1"/>
    </xf>
    <xf numFmtId="0" fontId="1" fillId="0" borderId="7" xfId="138" applyFont="1" applyFill="1" applyBorder="1" applyAlignment="1">
      <alignment horizontal="left" vertical="center" wrapText="1"/>
    </xf>
    <xf numFmtId="9" fontId="1" fillId="0" borderId="7" xfId="138" applyNumberFormat="1" applyFont="1" applyFill="1" applyBorder="1" applyAlignment="1">
      <alignment horizontal="center" vertical="center" wrapText="1"/>
    </xf>
    <xf numFmtId="4" fontId="1" fillId="0" borderId="7" xfId="138" applyNumberFormat="1" applyFont="1" applyFill="1" applyBorder="1" applyAlignment="1">
      <alignment horizontal="center" vertical="center" wrapText="1"/>
    </xf>
    <xf numFmtId="185" fontId="1" fillId="0" borderId="7" xfId="138" applyNumberFormat="1" applyFont="1" applyFill="1" applyBorder="1" applyAlignment="1">
      <alignment horizontal="center" vertical="center"/>
    </xf>
    <xf numFmtId="4" fontId="1" fillId="0" borderId="42" xfId="157" applyNumberFormat="1" applyFont="1" applyBorder="1" applyAlignment="1">
      <alignment horizontal="left" vertical="center"/>
    </xf>
    <xf numFmtId="185" fontId="3" fillId="0" borderId="7" xfId="138" applyNumberFormat="1" applyFont="1" applyFill="1" applyBorder="1" applyAlignment="1">
      <alignment horizontal="center" vertical="center"/>
    </xf>
    <xf numFmtId="10" fontId="1" fillId="0" borderId="7" xfId="138" applyNumberFormat="1" applyFont="1" applyFill="1" applyBorder="1" applyAlignment="1">
      <alignment horizontal="center" vertical="center" wrapText="1"/>
    </xf>
    <xf numFmtId="185" fontId="3" fillId="0" borderId="40" xfId="138" applyNumberFormat="1" applyFont="1" applyFill="1" applyBorder="1" applyAlignment="1">
      <alignment horizontal="center" vertical="center"/>
    </xf>
    <xf numFmtId="185" fontId="3" fillId="0" borderId="89" xfId="138" applyNumberFormat="1" applyFont="1" applyFill="1" applyBorder="1" applyAlignment="1">
      <alignment horizontal="center" vertical="center"/>
    </xf>
    <xf numFmtId="0" fontId="1" fillId="0" borderId="84" xfId="138" applyFont="1" applyFill="1" applyBorder="1" applyAlignment="1">
      <alignment horizontal="center" vertical="center"/>
    </xf>
    <xf numFmtId="0" fontId="1" fillId="0" borderId="6" xfId="138" applyFont="1" applyFill="1" applyBorder="1" applyAlignment="1">
      <alignment horizontal="center" vertical="center" wrapText="1"/>
    </xf>
    <xf numFmtId="0" fontId="1" fillId="0" borderId="6" xfId="138" applyFont="1" applyFill="1" applyBorder="1" applyAlignment="1">
      <alignment horizontal="left" vertical="center" wrapText="1"/>
    </xf>
    <xf numFmtId="4" fontId="1" fillId="0" borderId="6" xfId="138" applyNumberFormat="1" applyFont="1" applyFill="1" applyBorder="1" applyAlignment="1">
      <alignment horizontal="center" vertical="center" wrapText="1"/>
    </xf>
    <xf numFmtId="185" fontId="1" fillId="0" borderId="6" xfId="138" applyNumberFormat="1" applyFont="1" applyFill="1" applyBorder="1" applyAlignment="1">
      <alignment horizontal="center" vertical="center"/>
    </xf>
    <xf numFmtId="4" fontId="1" fillId="0" borderId="91" xfId="157" applyNumberFormat="1" applyFont="1" applyBorder="1" applyAlignment="1">
      <alignment horizontal="left" vertical="center" wrapText="1"/>
    </xf>
    <xf numFmtId="0" fontId="1" fillId="0" borderId="19" xfId="138" applyFont="1" applyFill="1" applyBorder="1" applyAlignment="1">
      <alignment horizontal="center" vertical="center"/>
    </xf>
    <xf numFmtId="185" fontId="1" fillId="0" borderId="5" xfId="138" applyNumberFormat="1" applyFont="1" applyFill="1" applyBorder="1" applyAlignment="1">
      <alignment horizontal="center" vertical="center"/>
    </xf>
    <xf numFmtId="0" fontId="1" fillId="0" borderId="8" xfId="138" applyFont="1" applyFill="1" applyBorder="1" applyAlignment="1">
      <alignment horizontal="center" vertical="center"/>
    </xf>
    <xf numFmtId="185" fontId="1" fillId="0" borderId="40" xfId="138" applyNumberFormat="1" applyFont="1" applyFill="1" applyBorder="1" applyAlignment="1">
      <alignment horizontal="center" vertical="center"/>
    </xf>
    <xf numFmtId="185" fontId="1" fillId="0" borderId="89" xfId="138" applyNumberFormat="1" applyFont="1" applyFill="1" applyBorder="1" applyAlignment="1">
      <alignment horizontal="center" vertical="center"/>
    </xf>
    <xf numFmtId="10" fontId="3" fillId="0" borderId="93" xfId="138" applyNumberFormat="1" applyFont="1" applyFill="1" applyBorder="1" applyAlignment="1">
      <alignment horizontal="center" vertical="center"/>
    </xf>
    <xf numFmtId="4" fontId="3" fillId="49" borderId="40" xfId="138" applyNumberFormat="1" applyFont="1" applyFill="1" applyBorder="1" applyAlignment="1">
      <alignment horizontal="center" vertical="center"/>
    </xf>
    <xf numFmtId="4" fontId="3" fillId="49" borderId="89" xfId="138" applyNumberFormat="1" applyFont="1" applyFill="1" applyBorder="1" applyAlignment="1">
      <alignment horizontal="center" vertical="center"/>
    </xf>
    <xf numFmtId="10" fontId="3" fillId="0" borderId="0" xfId="138" applyNumberFormat="1" applyFont="1" applyFill="1" applyBorder="1" applyAlignment="1">
      <alignment horizontal="center" vertical="center"/>
    </xf>
    <xf numFmtId="0" fontId="1" fillId="0" borderId="0" xfId="138" applyFont="1" applyFill="1" applyAlignment="1">
      <alignment vertical="center"/>
    </xf>
    <xf numFmtId="0" fontId="1" fillId="0" borderId="36" xfId="138" applyFont="1" applyFill="1" applyBorder="1" applyAlignment="1">
      <alignment vertical="center"/>
    </xf>
    <xf numFmtId="0" fontId="3" fillId="0" borderId="38" xfId="138" applyFont="1" applyFill="1" applyBorder="1" applyAlignment="1">
      <alignment horizontal="center" vertical="center"/>
    </xf>
    <xf numFmtId="4" fontId="3" fillId="0" borderId="38" xfId="138" applyNumberFormat="1" applyFont="1" applyFill="1" applyBorder="1" applyAlignment="1">
      <alignment horizontal="center" vertical="center"/>
    </xf>
    <xf numFmtId="0" fontId="3" fillId="0" borderId="36" xfId="138" applyFont="1" applyFill="1" applyBorder="1" applyAlignment="1">
      <alignment horizontal="center" vertical="center"/>
    </xf>
    <xf numFmtId="186" fontId="3" fillId="0" borderId="36" xfId="138" applyNumberFormat="1" applyFont="1" applyFill="1" applyBorder="1" applyAlignment="1">
      <alignment horizontal="center" vertical="center"/>
    </xf>
    <xf numFmtId="186" fontId="3" fillId="0" borderId="37" xfId="138" applyNumberFormat="1" applyFont="1" applyFill="1" applyBorder="1" applyAlignment="1">
      <alignment horizontal="center" vertical="center"/>
    </xf>
    <xf numFmtId="10" fontId="1" fillId="0" borderId="0" xfId="157" applyNumberFormat="1" applyFont="1" applyAlignment="1">
      <alignment horizontal="center" vertical="center"/>
    </xf>
    <xf numFmtId="0" fontId="1" fillId="0" borderId="0" xfId="138" applyFont="1" applyFill="1" applyBorder="1" applyAlignment="1">
      <alignment horizontal="center" vertical="top"/>
    </xf>
    <xf numFmtId="0" fontId="1" fillId="0" borderId="0" xfId="138" applyFont="1" applyFill="1" applyBorder="1" applyAlignment="1">
      <alignment horizontal="justify" vertical="top" wrapText="1"/>
    </xf>
    <xf numFmtId="4" fontId="1" fillId="0" borderId="0" xfId="138" applyNumberFormat="1" applyFont="1" applyFill="1" applyBorder="1" applyAlignment="1">
      <alignment horizontal="center"/>
    </xf>
    <xf numFmtId="186" fontId="1" fillId="0" borderId="0" xfId="138" applyNumberFormat="1" applyFont="1" applyFill="1" applyBorder="1" applyAlignment="1">
      <alignment horizontal="left"/>
    </xf>
    <xf numFmtId="187" fontId="1" fillId="0" borderId="0" xfId="138" applyNumberFormat="1" applyFont="1" applyFill="1" applyBorder="1" applyAlignment="1">
      <alignment horizontal="left"/>
    </xf>
    <xf numFmtId="14" fontId="1" fillId="0" borderId="0" xfId="138" applyNumberFormat="1" applyFont="1" applyFill="1" applyBorder="1" applyAlignment="1">
      <alignment horizontal="center" vertical="top"/>
    </xf>
    <xf numFmtId="14" fontId="3" fillId="0" borderId="0" xfId="138" quotePrefix="1" applyNumberFormat="1" applyFont="1" applyFill="1" applyBorder="1" applyAlignment="1">
      <alignment horizontal="center" vertical="top"/>
    </xf>
    <xf numFmtId="0" fontId="3" fillId="0" borderId="0" xfId="138" applyFont="1" applyFill="1" applyBorder="1" applyAlignment="1">
      <alignment horizontal="justify" vertical="top" wrapText="1"/>
    </xf>
    <xf numFmtId="4" fontId="3" fillId="0" borderId="0" xfId="138" applyNumberFormat="1" applyFont="1" applyFill="1" applyBorder="1" applyAlignment="1">
      <alignment horizontal="center"/>
    </xf>
    <xf numFmtId="187" fontId="3" fillId="0" borderId="0" xfId="138" applyNumberFormat="1" applyFont="1" applyFill="1" applyBorder="1" applyAlignment="1">
      <alignment horizontal="left"/>
    </xf>
    <xf numFmtId="0" fontId="3" fillId="0" borderId="0" xfId="138" applyFont="1" applyFill="1" applyBorder="1" applyAlignment="1">
      <alignment horizontal="center" vertical="top"/>
    </xf>
    <xf numFmtId="0" fontId="1" fillId="0" borderId="0" xfId="138" applyFont="1" applyFill="1" applyBorder="1" applyAlignment="1">
      <alignment horizontal="center"/>
    </xf>
    <xf numFmtId="0" fontId="1" fillId="0" borderId="0" xfId="138" applyFont="1" applyFill="1" applyBorder="1"/>
    <xf numFmtId="0" fontId="3" fillId="0" borderId="0" xfId="138" applyFont="1" applyFill="1" applyBorder="1" applyAlignment="1">
      <alignment horizontal="center"/>
    </xf>
    <xf numFmtId="0" fontId="1" fillId="0" borderId="0" xfId="138" applyFont="1" applyFill="1" applyBorder="1" applyAlignment="1">
      <alignment horizontal="left" vertical="top" wrapText="1"/>
    </xf>
    <xf numFmtId="0" fontId="3" fillId="0" borderId="0" xfId="138" applyFont="1" applyFill="1" applyBorder="1" applyAlignment="1">
      <alignment horizontal="left" vertical="top"/>
    </xf>
    <xf numFmtId="0" fontId="3" fillId="0" borderId="0" xfId="138" applyFont="1" applyFill="1" applyBorder="1" applyAlignment="1">
      <alignment horizontal="left" vertical="top" wrapText="1"/>
    </xf>
    <xf numFmtId="0" fontId="1" fillId="0" borderId="0" xfId="138" applyFont="1" applyFill="1"/>
    <xf numFmtId="0" fontId="3" fillId="0" borderId="85" xfId="199" applyFont="1" applyFill="1" applyBorder="1" applyAlignment="1">
      <alignment horizontal="center" vertical="center"/>
    </xf>
    <xf numFmtId="0" fontId="3" fillId="0" borderId="53" xfId="199" applyFont="1" applyFill="1" applyBorder="1" applyAlignment="1">
      <alignment horizontal="center" vertical="center"/>
    </xf>
    <xf numFmtId="0" fontId="3" fillId="0" borderId="87" xfId="199" applyFont="1" applyFill="1" applyBorder="1" applyAlignment="1">
      <alignment horizontal="center" vertical="center"/>
    </xf>
    <xf numFmtId="4" fontId="3" fillId="0" borderId="53" xfId="199" applyNumberFormat="1" applyFont="1" applyFill="1" applyBorder="1" applyAlignment="1">
      <alignment horizontal="center" vertical="center"/>
    </xf>
    <xf numFmtId="0" fontId="3" fillId="0" borderId="53" xfId="199" applyFont="1" applyBorder="1" applyAlignment="1">
      <alignment horizontal="center" vertical="center"/>
    </xf>
    <xf numFmtId="0" fontId="1" fillId="0" borderId="0" xfId="199" applyFont="1"/>
    <xf numFmtId="0" fontId="48" fillId="0" borderId="0" xfId="138" applyFont="1"/>
    <xf numFmtId="0" fontId="3" fillId="0" borderId="0" xfId="199" applyFont="1" applyAlignment="1">
      <alignment vertical="distributed"/>
    </xf>
    <xf numFmtId="0" fontId="1" fillId="0" borderId="0" xfId="199" applyFont="1" applyAlignment="1">
      <alignment vertical="distributed"/>
    </xf>
    <xf numFmtId="4" fontId="1" fillId="0" borderId="50" xfId="199" applyNumberFormat="1" applyFont="1" applyBorder="1" applyAlignment="1">
      <alignment horizontal="center"/>
    </xf>
    <xf numFmtId="4" fontId="1" fillId="0" borderId="52" xfId="199" applyNumberFormat="1" applyFont="1" applyBorder="1" applyAlignment="1">
      <alignment horizontal="center"/>
    </xf>
    <xf numFmtId="4" fontId="47" fillId="0" borderId="5" xfId="199" applyNumberFormat="1" applyFont="1" applyBorder="1" applyAlignment="1">
      <alignment horizontal="center"/>
    </xf>
    <xf numFmtId="4" fontId="1" fillId="0" borderId="5" xfId="199" applyNumberFormat="1" applyFont="1" applyBorder="1" applyAlignment="1">
      <alignment horizontal="center"/>
    </xf>
    <xf numFmtId="4" fontId="1" fillId="0" borderId="17" xfId="199" applyNumberFormat="1" applyFont="1" applyBorder="1" applyAlignment="1">
      <alignment horizontal="center"/>
    </xf>
    <xf numFmtId="0" fontId="3" fillId="0" borderId="0" xfId="39" applyFont="1" applyBorder="1" applyAlignment="1">
      <alignment vertical="center" wrapText="1"/>
    </xf>
    <xf numFmtId="4" fontId="47" fillId="0" borderId="45" xfId="199" applyNumberFormat="1" applyFont="1" applyBorder="1" applyAlignment="1">
      <alignment horizontal="center"/>
    </xf>
    <xf numFmtId="4" fontId="1" fillId="0" borderId="45" xfId="199" applyNumberFormat="1" applyFont="1" applyBorder="1" applyAlignment="1">
      <alignment horizontal="center"/>
    </xf>
    <xf numFmtId="4" fontId="1" fillId="0" borderId="46" xfId="199" applyNumberFormat="1" applyFont="1" applyBorder="1" applyAlignment="1">
      <alignment horizontal="center"/>
    </xf>
    <xf numFmtId="4" fontId="1" fillId="0" borderId="87" xfId="199" applyNumberFormat="1" applyFont="1" applyBorder="1" applyAlignment="1">
      <alignment horizontal="center" vertical="center"/>
    </xf>
    <xf numFmtId="0" fontId="54" fillId="0" borderId="0" xfId="39" applyFont="1"/>
    <xf numFmtId="0" fontId="47" fillId="0" borderId="0" xfId="39" applyFont="1" applyAlignment="1">
      <alignment horizontal="center"/>
    </xf>
    <xf numFmtId="0" fontId="27" fillId="0" borderId="0" xfId="199" applyFont="1"/>
    <xf numFmtId="0" fontId="1" fillId="25" borderId="5" xfId="0" applyFont="1" applyFill="1" applyBorder="1" applyAlignment="1">
      <alignment horizontal="center" vertical="center"/>
    </xf>
    <xf numFmtId="0" fontId="1" fillId="0" borderId="5" xfId="0" applyFont="1" applyFill="1" applyBorder="1" applyAlignment="1">
      <alignment horizontal="center" vertical="center"/>
    </xf>
    <xf numFmtId="0" fontId="3" fillId="0" borderId="34" xfId="199" applyFont="1" applyFill="1" applyBorder="1" applyAlignment="1">
      <alignment horizontal="center" vertical="distributed"/>
    </xf>
    <xf numFmtId="0" fontId="3" fillId="0" borderId="40" xfId="199" applyFont="1" applyFill="1" applyBorder="1" applyAlignment="1">
      <alignment horizontal="center" vertical="distributed"/>
    </xf>
    <xf numFmtId="0" fontId="3" fillId="0" borderId="40" xfId="199" applyFont="1" applyBorder="1" applyAlignment="1">
      <alignment horizontal="center" vertical="distributed"/>
    </xf>
    <xf numFmtId="0" fontId="3" fillId="0" borderId="35" xfId="199" applyFont="1" applyBorder="1" applyAlignment="1">
      <alignment horizontal="center" vertical="distributed"/>
    </xf>
    <xf numFmtId="0" fontId="4" fillId="0" borderId="49"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3" fillId="51" borderId="35" xfId="138" applyFont="1" applyFill="1" applyBorder="1" applyAlignment="1">
      <alignment horizontal="center" vertical="center" wrapText="1"/>
    </xf>
    <xf numFmtId="4" fontId="3" fillId="47" borderId="35" xfId="138" applyNumberFormat="1" applyFont="1" applyFill="1" applyBorder="1" applyAlignment="1">
      <alignment horizontal="center" vertical="center"/>
    </xf>
    <xf numFmtId="0" fontId="3" fillId="0" borderId="8" xfId="138" applyFont="1" applyFill="1" applyBorder="1" applyAlignment="1">
      <alignment horizontal="center" vertical="center"/>
    </xf>
    <xf numFmtId="0" fontId="1" fillId="0" borderId="5" xfId="138" applyFont="1" applyFill="1" applyBorder="1" applyAlignment="1">
      <alignment horizontal="center" vertical="center" wrapText="1"/>
    </xf>
    <xf numFmtId="0" fontId="1" fillId="0" borderId="5" xfId="138" applyFont="1" applyFill="1" applyBorder="1" applyAlignment="1">
      <alignment horizontal="left" vertical="center" wrapText="1"/>
    </xf>
    <xf numFmtId="10" fontId="1" fillId="0" borderId="5" xfId="138" applyNumberFormat="1" applyFont="1" applyFill="1" applyBorder="1" applyAlignment="1">
      <alignment horizontal="center" vertical="center" wrapText="1"/>
    </xf>
    <xf numFmtId="9" fontId="1" fillId="0" borderId="5" xfId="138" applyNumberFormat="1" applyFont="1" applyFill="1" applyBorder="1" applyAlignment="1">
      <alignment horizontal="center" vertical="center" wrapText="1"/>
    </xf>
    <xf numFmtId="4" fontId="1" fillId="0" borderId="5" xfId="138" applyNumberFormat="1" applyFont="1" applyFill="1" applyBorder="1" applyAlignment="1">
      <alignment horizontal="center" vertical="center" wrapText="1"/>
    </xf>
    <xf numFmtId="185" fontId="3" fillId="0" borderId="5" xfId="138" applyNumberFormat="1" applyFont="1" applyFill="1" applyBorder="1" applyAlignment="1">
      <alignment horizontal="center" vertical="center"/>
    </xf>
    <xf numFmtId="0" fontId="3" fillId="0" borderId="5" xfId="138" applyFont="1" applyFill="1" applyBorder="1" applyAlignment="1">
      <alignment horizontal="left" vertical="center" wrapText="1"/>
    </xf>
    <xf numFmtId="0" fontId="3" fillId="0" borderId="5" xfId="138" applyFont="1" applyFill="1" applyBorder="1" applyAlignment="1">
      <alignment horizontal="center" vertical="center" wrapText="1"/>
    </xf>
    <xf numFmtId="4" fontId="3" fillId="0" borderId="5" xfId="138" applyNumberFormat="1" applyFont="1" applyFill="1" applyBorder="1" applyAlignment="1">
      <alignment horizontal="center" vertical="center" wrapText="1"/>
    </xf>
    <xf numFmtId="9" fontId="3" fillId="0" borderId="5" xfId="138" applyNumberFormat="1" applyFont="1" applyFill="1" applyBorder="1" applyAlignment="1">
      <alignment horizontal="center" vertical="center" wrapText="1"/>
    </xf>
    <xf numFmtId="4" fontId="1" fillId="0" borderId="94" xfId="157" applyNumberFormat="1" applyFont="1" applyBorder="1" applyAlignment="1">
      <alignment horizontal="left" vertical="center" wrapText="1"/>
    </xf>
    <xf numFmtId="4" fontId="3" fillId="0" borderId="0" xfId="138" applyNumberFormat="1" applyFont="1" applyFill="1" applyBorder="1" applyAlignment="1">
      <alignment horizontal="center" vertical="center"/>
    </xf>
    <xf numFmtId="4" fontId="1" fillId="0" borderId="0" xfId="157" applyNumberFormat="1" applyFont="1" applyAlignment="1">
      <alignment horizontal="center" vertical="center"/>
    </xf>
    <xf numFmtId="188" fontId="1" fillId="0" borderId="0" xfId="138" applyNumberFormat="1" applyFont="1" applyFill="1" applyBorder="1" applyAlignment="1">
      <alignment horizontal="center"/>
    </xf>
    <xf numFmtId="0" fontId="1" fillId="0" borderId="5" xfId="157" applyFont="1" applyBorder="1" applyAlignment="1">
      <alignment horizontal="center" vertical="center" wrapText="1"/>
    </xf>
    <xf numFmtId="0" fontId="1" fillId="0" borderId="5" xfId="157" applyFont="1" applyFill="1" applyBorder="1" applyAlignment="1">
      <alignment horizontal="center" vertical="center" wrapText="1"/>
    </xf>
    <xf numFmtId="0" fontId="1" fillId="49" borderId="5" xfId="157" applyFont="1" applyFill="1" applyBorder="1" applyAlignment="1">
      <alignment horizontal="center" vertical="center" wrapText="1"/>
    </xf>
    <xf numFmtId="0" fontId="1" fillId="0" borderId="5" xfId="157" applyFont="1" applyBorder="1" applyAlignment="1">
      <alignment horizontal="center" vertical="center"/>
    </xf>
    <xf numFmtId="0" fontId="1" fillId="0" borderId="5" xfId="157" applyFont="1" applyBorder="1" applyAlignment="1">
      <alignment vertical="center" wrapText="1"/>
    </xf>
    <xf numFmtId="4" fontId="1" fillId="0" borderId="5" xfId="157" applyNumberFormat="1" applyFont="1" applyFill="1" applyBorder="1" applyAlignment="1">
      <alignment horizontal="center" vertical="center"/>
    </xf>
    <xf numFmtId="4" fontId="1" fillId="0" borderId="5" xfId="157" applyNumberFormat="1" applyFont="1" applyBorder="1" applyAlignment="1">
      <alignment horizontal="center" vertical="center"/>
    </xf>
    <xf numFmtId="4" fontId="1" fillId="49" borderId="5" xfId="157" applyNumberFormat="1" applyFont="1" applyFill="1" applyBorder="1" applyAlignment="1">
      <alignment horizontal="center" vertical="center"/>
    </xf>
    <xf numFmtId="0" fontId="1" fillId="0" borderId="0" xfId="157" applyFont="1" applyAlignment="1">
      <alignment vertical="center"/>
    </xf>
    <xf numFmtId="0" fontId="3" fillId="0" borderId="5" xfId="157" applyFont="1" applyBorder="1" applyAlignment="1">
      <alignment horizontal="center"/>
    </xf>
    <xf numFmtId="0" fontId="3" fillId="0" borderId="5" xfId="157" applyFont="1" applyBorder="1" applyAlignment="1">
      <alignment horizontal="center" wrapText="1"/>
    </xf>
    <xf numFmtId="183" fontId="3" fillId="0" borderId="5" xfId="157" applyNumberFormat="1" applyFont="1" applyBorder="1" applyAlignment="1">
      <alignment horizontal="center"/>
    </xf>
    <xf numFmtId="4" fontId="3" fillId="0" borderId="5" xfId="157" applyNumberFormat="1" applyFont="1" applyFill="1" applyBorder="1" applyAlignment="1">
      <alignment horizontal="center"/>
    </xf>
    <xf numFmtId="4" fontId="3" fillId="49" borderId="5" xfId="157" applyNumberFormat="1" applyFont="1" applyFill="1" applyBorder="1" applyAlignment="1">
      <alignment horizontal="center"/>
    </xf>
    <xf numFmtId="183" fontId="3" fillId="0" borderId="6" xfId="157" applyNumberFormat="1" applyFont="1" applyFill="1" applyBorder="1" applyAlignment="1">
      <alignment horizontal="center"/>
    </xf>
    <xf numFmtId="0" fontId="1" fillId="0" borderId="0" xfId="157" applyFont="1" applyAlignment="1">
      <alignment horizontal="left"/>
    </xf>
    <xf numFmtId="0" fontId="53" fillId="50" borderId="0" xfId="157" applyFont="1" applyFill="1" applyBorder="1" applyAlignment="1">
      <alignment vertical="center" wrapText="1"/>
    </xf>
    <xf numFmtId="20" fontId="1" fillId="0" borderId="5" xfId="157" applyNumberFormat="1" applyFont="1" applyBorder="1" applyAlignment="1">
      <alignment horizontal="center" vertical="center" wrapText="1"/>
    </xf>
    <xf numFmtId="0" fontId="1" fillId="0" borderId="0" xfId="157" applyFont="1" applyBorder="1" applyAlignment="1">
      <alignment horizontal="center" vertical="center" wrapText="1"/>
    </xf>
    <xf numFmtId="0" fontId="1" fillId="0" borderId="0" xfId="157" applyFont="1" applyFill="1" applyBorder="1" applyAlignment="1">
      <alignment horizontal="center" vertical="center" wrapText="1"/>
    </xf>
    <xf numFmtId="0" fontId="1" fillId="0" borderId="5" xfId="157" applyFont="1" applyBorder="1" applyAlignment="1">
      <alignment horizontal="center"/>
    </xf>
    <xf numFmtId="0" fontId="1" fillId="0" borderId="5" xfId="157" applyFont="1" applyBorder="1" applyAlignment="1">
      <alignment wrapText="1"/>
    </xf>
    <xf numFmtId="4" fontId="1" fillId="0" borderId="5" xfId="157" applyNumberFormat="1" applyFont="1" applyFill="1" applyBorder="1" applyAlignment="1">
      <alignment horizontal="center"/>
    </xf>
    <xf numFmtId="45" fontId="1" fillId="0" borderId="5" xfId="157" applyNumberFormat="1" applyFont="1" applyFill="1" applyBorder="1" applyAlignment="1">
      <alignment horizontal="center"/>
    </xf>
    <xf numFmtId="4" fontId="1" fillId="49" borderId="5" xfId="157" applyNumberFormat="1" applyFont="1" applyFill="1" applyBorder="1" applyAlignment="1">
      <alignment horizontal="center"/>
    </xf>
    <xf numFmtId="0" fontId="1" fillId="0" borderId="0" xfId="157" applyFont="1" applyBorder="1" applyAlignment="1">
      <alignment horizontal="center"/>
    </xf>
    <xf numFmtId="2" fontId="1" fillId="0" borderId="0" xfId="157" applyNumberFormat="1" applyFont="1" applyBorder="1" applyAlignment="1">
      <alignment horizontal="center"/>
    </xf>
    <xf numFmtId="4" fontId="1" fillId="0" borderId="0" xfId="157" applyNumberFormat="1" applyFont="1" applyBorder="1" applyAlignment="1">
      <alignment horizontal="center"/>
    </xf>
    <xf numFmtId="4" fontId="1" fillId="0" borderId="0" xfId="157" applyNumberFormat="1" applyFont="1" applyFill="1" applyBorder="1" applyAlignment="1">
      <alignment horizontal="center"/>
    </xf>
    <xf numFmtId="0" fontId="3" fillId="0" borderId="0" xfId="157" applyFont="1" applyBorder="1" applyAlignment="1">
      <alignment horizontal="center"/>
    </xf>
    <xf numFmtId="183" fontId="3" fillId="0" borderId="0" xfId="157" applyNumberFormat="1" applyFont="1" applyBorder="1" applyAlignment="1">
      <alignment horizontal="center"/>
    </xf>
    <xf numFmtId="183" fontId="3" fillId="0" borderId="0" xfId="157" applyNumberFormat="1" applyFont="1" applyFill="1" applyBorder="1" applyAlignment="1">
      <alignment horizontal="center"/>
    </xf>
    <xf numFmtId="4" fontId="3" fillId="49" borderId="3" xfId="157" applyNumberFormat="1" applyFont="1" applyFill="1" applyBorder="1" applyAlignment="1">
      <alignment horizontal="center"/>
    </xf>
    <xf numFmtId="0" fontId="3" fillId="0" borderId="0" xfId="157" applyFont="1" applyBorder="1" applyAlignment="1"/>
    <xf numFmtId="0" fontId="1" fillId="0" borderId="0" xfId="157" applyFont="1" applyFill="1" applyAlignment="1">
      <alignment wrapText="1"/>
    </xf>
    <xf numFmtId="4" fontId="6" fillId="49" borderId="37" xfId="0" applyNumberFormat="1" applyFont="1" applyFill="1" applyBorder="1" applyAlignment="1">
      <alignment horizontal="center"/>
    </xf>
    <xf numFmtId="0" fontId="3" fillId="49" borderId="39" xfId="157" applyFont="1" applyFill="1" applyBorder="1"/>
    <xf numFmtId="0" fontId="4" fillId="25" borderId="20" xfId="0" applyFont="1" applyFill="1" applyBorder="1" applyAlignment="1">
      <alignment horizontal="center" vertical="center"/>
    </xf>
    <xf numFmtId="4" fontId="3" fillId="0" borderId="88" xfId="138" applyNumberFormat="1" applyFont="1" applyFill="1" applyBorder="1" applyAlignment="1">
      <alignment horizontal="center" vertical="center"/>
    </xf>
    <xf numFmtId="4" fontId="1" fillId="0" borderId="21" xfId="138" applyNumberFormat="1" applyFont="1" applyFill="1" applyBorder="1" applyAlignment="1">
      <alignment horizontal="center" vertical="center"/>
    </xf>
    <xf numFmtId="4" fontId="3" fillId="0" borderId="21" xfId="138" applyNumberFormat="1" applyFont="1" applyFill="1" applyBorder="1" applyAlignment="1">
      <alignment horizontal="center" vertical="center"/>
    </xf>
    <xf numFmtId="4" fontId="3" fillId="0" borderId="17" xfId="138" applyNumberFormat="1" applyFont="1" applyFill="1" applyBorder="1" applyAlignment="1">
      <alignment horizontal="center" vertical="center"/>
    </xf>
    <xf numFmtId="4" fontId="1" fillId="47" borderId="95" xfId="157" applyNumberFormat="1" applyFont="1" applyFill="1" applyBorder="1"/>
    <xf numFmtId="4" fontId="1" fillId="47" borderId="94" xfId="157" applyNumberFormat="1" applyFont="1" applyFill="1" applyBorder="1"/>
    <xf numFmtId="4" fontId="1" fillId="0" borderId="88" xfId="138" applyNumberFormat="1" applyFont="1" applyFill="1" applyBorder="1" applyAlignment="1">
      <alignment horizontal="center" vertical="center"/>
    </xf>
    <xf numFmtId="4" fontId="1" fillId="0" borderId="17" xfId="138" applyNumberFormat="1" applyFont="1" applyFill="1" applyBorder="1" applyAlignment="1">
      <alignment horizontal="center" vertical="center"/>
    </xf>
    <xf numFmtId="4" fontId="1" fillId="0" borderId="90" xfId="157" applyNumberFormat="1" applyFont="1" applyBorder="1" applyAlignment="1">
      <alignment horizontal="left" vertical="center"/>
    </xf>
    <xf numFmtId="2" fontId="3" fillId="0" borderId="5" xfId="138" applyNumberFormat="1" applyFont="1" applyFill="1" applyBorder="1" applyAlignment="1">
      <alignment horizontal="center" vertical="center" wrapText="1"/>
    </xf>
    <xf numFmtId="4" fontId="1" fillId="0" borderId="42" xfId="157" applyNumberFormat="1" applyFont="1" applyBorder="1" applyAlignment="1">
      <alignment horizontal="left" vertical="center" wrapText="1"/>
    </xf>
    <xf numFmtId="0" fontId="44" fillId="0" borderId="96" xfId="0" applyFont="1" applyBorder="1"/>
    <xf numFmtId="178" fontId="44" fillId="0" borderId="96" xfId="0" applyNumberFormat="1" applyFont="1" applyBorder="1" applyAlignment="1">
      <alignment horizontal="center"/>
    </xf>
    <xf numFmtId="0" fontId="31" fillId="0" borderId="96" xfId="198" applyBorder="1"/>
    <xf numFmtId="9" fontId="31" fillId="0" borderId="9" xfId="198" applyNumberFormat="1" applyBorder="1"/>
    <xf numFmtId="0" fontId="6" fillId="0" borderId="0" xfId="0" applyFont="1"/>
    <xf numFmtId="4" fontId="4" fillId="0" borderId="0"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0" xfId="0" applyNumberFormat="1" applyFont="1" applyAlignment="1">
      <alignment horizontal="center" vertical="center"/>
    </xf>
    <xf numFmtId="0" fontId="50" fillId="2" borderId="19" xfId="1" applyFont="1" applyFill="1" applyBorder="1" applyAlignment="1">
      <alignment horizontal="center" vertical="center" wrapText="1"/>
    </xf>
    <xf numFmtId="0" fontId="50" fillId="2" borderId="7" xfId="1" applyFont="1" applyFill="1" applyBorder="1" applyAlignment="1">
      <alignment horizontal="center" vertical="center" wrapText="1"/>
    </xf>
    <xf numFmtId="2" fontId="50" fillId="2" borderId="7" xfId="1" applyNumberFormat="1" applyFont="1" applyFill="1" applyBorder="1" applyAlignment="1">
      <alignment horizontal="center" vertical="center" wrapText="1"/>
    </xf>
    <xf numFmtId="4" fontId="50" fillId="2" borderId="54" xfId="1" applyNumberFormat="1" applyFont="1" applyFill="1" applyBorder="1" applyAlignment="1">
      <alignment horizontal="center" vertical="center" wrapText="1"/>
    </xf>
    <xf numFmtId="4" fontId="50" fillId="2" borderId="21" xfId="1" applyNumberFormat="1" applyFont="1" applyFill="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xf numFmtId="2" fontId="4" fillId="0" borderId="5" xfId="0" applyNumberFormat="1" applyFont="1" applyBorder="1" applyAlignment="1">
      <alignment horizontal="center" vertical="center"/>
    </xf>
    <xf numFmtId="4" fontId="4" fillId="0" borderId="5" xfId="0" applyNumberFormat="1" applyFont="1" applyBorder="1" applyAlignment="1">
      <alignment horizontal="center" vertical="center"/>
    </xf>
    <xf numFmtId="4" fontId="6" fillId="0" borderId="5" xfId="0" applyNumberFormat="1" applyFont="1" applyBorder="1" applyAlignment="1">
      <alignment horizontal="center" vertical="center"/>
    </xf>
    <xf numFmtId="189" fontId="1" fillId="0" borderId="0" xfId="51" applyNumberFormat="1" applyFont="1" applyFill="1" applyAlignment="1">
      <alignment vertical="center"/>
    </xf>
    <xf numFmtId="191" fontId="3" fillId="0" borderId="46" xfId="51" applyNumberFormat="1" applyFont="1" applyFill="1" applyBorder="1" applyAlignment="1">
      <alignment horizontal="center" vertical="center"/>
    </xf>
    <xf numFmtId="4" fontId="4" fillId="0" borderId="17" xfId="0" applyNumberFormat="1" applyFont="1" applyBorder="1" applyAlignment="1">
      <alignment horizontal="center" vertical="center"/>
    </xf>
    <xf numFmtId="4" fontId="6" fillId="0" borderId="17" xfId="0" applyNumberFormat="1" applyFont="1" applyBorder="1" applyAlignment="1">
      <alignment horizontal="center" vertical="center"/>
    </xf>
    <xf numFmtId="0" fontId="4" fillId="0" borderId="85" xfId="0" applyFont="1" applyBorder="1" applyAlignment="1">
      <alignment horizontal="center" vertical="center"/>
    </xf>
    <xf numFmtId="4" fontId="4" fillId="0" borderId="87" xfId="0" applyNumberFormat="1" applyFont="1" applyBorder="1" applyAlignment="1">
      <alignment horizontal="center" vertical="center"/>
    </xf>
    <xf numFmtId="0" fontId="4" fillId="0" borderId="16" xfId="0" applyFont="1" applyBorder="1" applyAlignment="1">
      <alignment horizontal="left" vertical="center"/>
    </xf>
    <xf numFmtId="0" fontId="55" fillId="0" borderId="5" xfId="0" applyFont="1" applyBorder="1" applyAlignment="1">
      <alignment horizontal="left" vertical="center"/>
    </xf>
    <xf numFmtId="0" fontId="55" fillId="0" borderId="0" xfId="0" applyFont="1" applyAlignment="1">
      <alignment horizontal="center" vertical="center"/>
    </xf>
    <xf numFmtId="0" fontId="55" fillId="0" borderId="0" xfId="0" applyFont="1"/>
    <xf numFmtId="2" fontId="55" fillId="0" borderId="0" xfId="0" applyNumberFormat="1" applyFont="1" applyAlignment="1">
      <alignment horizontal="center" vertical="center"/>
    </xf>
    <xf numFmtId="4" fontId="55" fillId="0" borderId="0" xfId="0" applyNumberFormat="1" applyFont="1" applyAlignment="1">
      <alignment horizontal="center" vertical="center"/>
    </xf>
    <xf numFmtId="0" fontId="57" fillId="0" borderId="0" xfId="0" applyFont="1"/>
    <xf numFmtId="0" fontId="55" fillId="0" borderId="5" xfId="0" applyFont="1" applyBorder="1" applyAlignment="1">
      <alignment horizontal="center" vertical="center"/>
    </xf>
    <xf numFmtId="2" fontId="55" fillId="0" borderId="5" xfId="0" applyNumberFormat="1" applyFont="1" applyBorder="1" applyAlignment="1">
      <alignment horizontal="center" vertical="center"/>
    </xf>
    <xf numFmtId="4" fontId="55" fillId="0" borderId="5" xfId="0" applyNumberFormat="1" applyFont="1" applyBorder="1" applyAlignment="1">
      <alignment horizontal="center" vertical="center"/>
    </xf>
    <xf numFmtId="0" fontId="55" fillId="0" borderId="5" xfId="0" applyFont="1" applyBorder="1" applyAlignment="1">
      <alignment wrapText="1"/>
    </xf>
    <xf numFmtId="4" fontId="55" fillId="0" borderId="1" xfId="0" applyNumberFormat="1" applyFont="1" applyBorder="1" applyAlignment="1">
      <alignment horizontal="center" vertical="center"/>
    </xf>
    <xf numFmtId="0" fontId="57" fillId="0" borderId="50" xfId="0" applyFont="1" applyBorder="1" applyAlignment="1">
      <alignment horizontal="center" vertical="center"/>
    </xf>
    <xf numFmtId="0" fontId="57" fillId="0" borderId="52" xfId="0" applyFont="1" applyBorder="1" applyAlignment="1">
      <alignment horizontal="center" vertical="center"/>
    </xf>
    <xf numFmtId="0" fontId="57" fillId="0" borderId="49" xfId="0" applyFont="1" applyBorder="1" applyAlignment="1">
      <alignment horizontal="center" vertical="center"/>
    </xf>
    <xf numFmtId="4" fontId="55" fillId="0" borderId="0" xfId="0" applyNumberFormat="1" applyFont="1"/>
    <xf numFmtId="0" fontId="55" fillId="0" borderId="0" xfId="0" applyFont="1" applyAlignment="1">
      <alignment vertical="center"/>
    </xf>
    <xf numFmtId="0" fontId="55" fillId="0" borderId="0" xfId="0" applyFont="1" applyBorder="1" applyAlignment="1">
      <alignment vertical="center"/>
    </xf>
    <xf numFmtId="4" fontId="55" fillId="0" borderId="8" xfId="0" applyNumberFormat="1" applyFont="1" applyBorder="1" applyAlignment="1">
      <alignment vertical="center"/>
    </xf>
    <xf numFmtId="4" fontId="55" fillId="0" borderId="5" xfId="0" applyNumberFormat="1" applyFont="1" applyBorder="1" applyAlignment="1">
      <alignment vertical="center"/>
    </xf>
    <xf numFmtId="4" fontId="55" fillId="0" borderId="17" xfId="0" applyNumberFormat="1" applyFont="1" applyBorder="1" applyAlignment="1">
      <alignment vertical="center"/>
    </xf>
    <xf numFmtId="0" fontId="56" fillId="2" borderId="82" xfId="1" applyFont="1" applyFill="1" applyBorder="1" applyAlignment="1">
      <alignment horizontal="center" vertical="center" wrapText="1"/>
    </xf>
    <xf numFmtId="0" fontId="56" fillId="2" borderId="83" xfId="1" applyFont="1" applyFill="1" applyBorder="1" applyAlignment="1">
      <alignment horizontal="center" vertical="center" wrapText="1"/>
    </xf>
    <xf numFmtId="2" fontId="56" fillId="2" borderId="83" xfId="1" applyNumberFormat="1" applyFont="1" applyFill="1" applyBorder="1" applyAlignment="1">
      <alignment horizontal="center" vertical="center" wrapText="1"/>
    </xf>
    <xf numFmtId="4" fontId="56" fillId="2" borderId="99" xfId="1" applyNumberFormat="1" applyFont="1" applyFill="1" applyBorder="1" applyAlignment="1">
      <alignment horizontal="center" vertical="center" wrapText="1"/>
    </xf>
    <xf numFmtId="0" fontId="55" fillId="0" borderId="85" xfId="0" applyFont="1" applyBorder="1" applyAlignment="1">
      <alignment horizontal="center" vertical="center"/>
    </xf>
    <xf numFmtId="0" fontId="55" fillId="0" borderId="16" xfId="0" applyFont="1" applyBorder="1" applyAlignment="1">
      <alignment horizontal="left" vertical="center"/>
    </xf>
    <xf numFmtId="0" fontId="55" fillId="0" borderId="16" xfId="0" applyFont="1" applyBorder="1"/>
    <xf numFmtId="0" fontId="55" fillId="0" borderId="16" xfId="0" applyFont="1" applyBorder="1" applyAlignment="1">
      <alignment horizontal="center" vertical="center"/>
    </xf>
    <xf numFmtId="2" fontId="55" fillId="0" borderId="16" xfId="0" applyNumberFormat="1" applyFont="1" applyBorder="1" applyAlignment="1">
      <alignment horizontal="center" vertical="center"/>
    </xf>
    <xf numFmtId="4" fontId="55" fillId="0" borderId="87" xfId="0" applyNumberFormat="1" applyFont="1" applyBorder="1" applyAlignment="1">
      <alignment horizontal="center" vertical="center"/>
    </xf>
    <xf numFmtId="0" fontId="55" fillId="0" borderId="16" xfId="0" applyFont="1" applyBorder="1" applyAlignment="1">
      <alignment vertical="center"/>
    </xf>
    <xf numFmtId="0" fontId="55" fillId="0" borderId="87" xfId="0" applyFont="1" applyBorder="1" applyAlignment="1">
      <alignment vertical="center"/>
    </xf>
    <xf numFmtId="0" fontId="0" fillId="0" borderId="0" xfId="0" applyFill="1"/>
    <xf numFmtId="0" fontId="57" fillId="0" borderId="49" xfId="0" applyFont="1" applyBorder="1" applyAlignment="1">
      <alignment horizontal="center" vertical="center" wrapText="1"/>
    </xf>
    <xf numFmtId="0" fontId="57" fillId="0" borderId="50" xfId="0" applyFont="1" applyBorder="1" applyAlignment="1">
      <alignment horizontal="center" vertical="center" wrapText="1"/>
    </xf>
    <xf numFmtId="0" fontId="57" fillId="0" borderId="52" xfId="0" applyFont="1" applyFill="1" applyBorder="1" applyAlignment="1">
      <alignment horizontal="center" vertical="center" wrapText="1"/>
    </xf>
    <xf numFmtId="0" fontId="55" fillId="0" borderId="8" xfId="0" applyFont="1" applyBorder="1" applyAlignment="1">
      <alignment horizontal="left" vertical="center"/>
    </xf>
    <xf numFmtId="4" fontId="55" fillId="0" borderId="17" xfId="0" applyNumberFormat="1" applyFont="1" applyFill="1" applyBorder="1" applyAlignment="1">
      <alignment horizontal="center" vertical="center"/>
    </xf>
    <xf numFmtId="0" fontId="57" fillId="0" borderId="44" xfId="0" applyFont="1" applyBorder="1" applyAlignment="1">
      <alignment horizontal="left" vertical="center"/>
    </xf>
    <xf numFmtId="4" fontId="57" fillId="0" borderId="45" xfId="0" applyNumberFormat="1" applyFont="1" applyBorder="1" applyAlignment="1">
      <alignment horizontal="center" vertical="center"/>
    </xf>
    <xf numFmtId="4" fontId="57" fillId="0" borderId="46" xfId="0" applyNumberFormat="1" applyFont="1" applyBorder="1" applyAlignment="1">
      <alignment horizontal="center" vertical="center"/>
    </xf>
    <xf numFmtId="0" fontId="55" fillId="0" borderId="36" xfId="0" applyFont="1" applyFill="1" applyBorder="1" applyAlignment="1">
      <alignment horizontal="left" vertical="center"/>
    </xf>
    <xf numFmtId="10" fontId="4" fillId="0" borderId="0" xfId="0" applyNumberFormat="1" applyFont="1"/>
    <xf numFmtId="0" fontId="55" fillId="0" borderId="8" xfId="0" applyFont="1" applyBorder="1" applyAlignment="1">
      <alignment horizontal="center" vertical="center"/>
    </xf>
    <xf numFmtId="171" fontId="1" fillId="0" borderId="60" xfId="51" applyNumberFormat="1" applyFont="1" applyFill="1" applyBorder="1" applyAlignment="1" applyProtection="1">
      <alignment horizontal="center" vertical="center"/>
      <protection locked="0"/>
    </xf>
    <xf numFmtId="190" fontId="52" fillId="0" borderId="0" xfId="138" applyNumberFormat="1" applyFont="1" applyFill="1" applyBorder="1" applyAlignment="1">
      <alignment horizontal="center"/>
    </xf>
    <xf numFmtId="0" fontId="1" fillId="0" borderId="0" xfId="51" applyFont="1" applyFill="1" applyBorder="1" applyAlignment="1">
      <alignment horizontal="left" vertical="center"/>
    </xf>
    <xf numFmtId="4" fontId="3" fillId="0" borderId="50" xfId="51" quotePrefix="1" applyNumberFormat="1" applyFont="1" applyFill="1" applyBorder="1" applyAlignment="1">
      <alignment horizontal="center" vertical="center"/>
    </xf>
    <xf numFmtId="4" fontId="3" fillId="0" borderId="50" xfId="51" applyNumberFormat="1" applyFont="1" applyFill="1" applyBorder="1" applyAlignment="1">
      <alignment horizontal="center" vertical="center"/>
    </xf>
    <xf numFmtId="4" fontId="1" fillId="0" borderId="12" xfId="51" quotePrefix="1" applyNumberFormat="1" applyFont="1" applyFill="1" applyBorder="1" applyAlignment="1">
      <alignment horizontal="center" vertical="center"/>
    </xf>
    <xf numFmtId="4" fontId="1" fillId="0" borderId="13" xfId="51" applyNumberFormat="1" applyFont="1" applyFill="1" applyBorder="1" applyAlignment="1">
      <alignment horizontal="center" vertical="center"/>
    </xf>
    <xf numFmtId="4" fontId="1" fillId="0" borderId="15" xfId="51" applyNumberFormat="1" applyFont="1" applyFill="1" applyBorder="1" applyAlignment="1">
      <alignment horizontal="center" vertical="center"/>
    </xf>
    <xf numFmtId="44" fontId="1" fillId="0" borderId="45" xfId="201" applyFont="1" applyFill="1" applyBorder="1" applyAlignment="1">
      <alignment horizontal="center" vertical="center"/>
    </xf>
    <xf numFmtId="44" fontId="3" fillId="0" borderId="45" xfId="201" applyFont="1" applyFill="1" applyBorder="1" applyAlignment="1">
      <alignment horizontal="center" vertical="center"/>
    </xf>
    <xf numFmtId="4" fontId="1" fillId="0" borderId="53" xfId="51" applyNumberFormat="1" applyFont="1" applyFill="1" applyBorder="1" applyAlignment="1">
      <alignment vertical="center"/>
    </xf>
    <xf numFmtId="4" fontId="1" fillId="0" borderId="87" xfId="51" applyNumberFormat="1" applyFont="1" applyFill="1" applyBorder="1" applyAlignment="1">
      <alignment horizontal="center" vertical="center"/>
    </xf>
    <xf numFmtId="44" fontId="1" fillId="0" borderId="0" xfId="201" applyFont="1" applyFill="1" applyBorder="1" applyAlignment="1">
      <alignment horizontal="center" vertical="center"/>
    </xf>
    <xf numFmtId="44" fontId="3" fillId="0" borderId="0" xfId="201" applyFont="1" applyFill="1" applyBorder="1" applyAlignment="1">
      <alignment horizontal="center" vertical="center"/>
    </xf>
    <xf numFmtId="4" fontId="3" fillId="0" borderId="44" xfId="51" applyNumberFormat="1" applyFont="1" applyFill="1" applyBorder="1" applyAlignment="1">
      <alignment horizontal="center" vertical="center"/>
    </xf>
    <xf numFmtId="2" fontId="1" fillId="0" borderId="38" xfId="0" applyNumberFormat="1" applyFont="1" applyBorder="1" applyAlignment="1">
      <alignment horizontal="center"/>
    </xf>
    <xf numFmtId="0" fontId="4" fillId="0" borderId="8" xfId="0" applyFont="1" applyBorder="1" applyAlignment="1">
      <alignment horizontal="center" vertical="center"/>
    </xf>
    <xf numFmtId="1" fontId="59" fillId="0" borderId="0" xfId="140" applyNumberFormat="1" applyFont="1" applyAlignment="1">
      <alignment horizontal="center" vertical="center"/>
    </xf>
    <xf numFmtId="0" fontId="60" fillId="0" borderId="0" xfId="0" applyFont="1"/>
    <xf numFmtId="4" fontId="57" fillId="0" borderId="37" xfId="0" applyNumberFormat="1" applyFont="1" applyBorder="1" applyAlignment="1">
      <alignment horizontal="center"/>
    </xf>
    <xf numFmtId="0" fontId="57" fillId="0" borderId="38" xfId="0" applyFont="1" applyBorder="1" applyAlignment="1">
      <alignment horizontal="center"/>
    </xf>
    <xf numFmtId="0" fontId="57" fillId="0" borderId="39" xfId="0" applyFont="1" applyBorder="1" applyAlignment="1">
      <alignment horizont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25" borderId="8" xfId="1" applyFont="1" applyFill="1" applyBorder="1" applyAlignment="1">
      <alignment horizontal="center" vertical="center" wrapText="1"/>
    </xf>
    <xf numFmtId="0" fontId="3" fillId="25" borderId="5"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xf>
    <xf numFmtId="0" fontId="28" fillId="0" borderId="11" xfId="1" applyFont="1" applyBorder="1" applyAlignment="1">
      <alignment horizontal="center" vertical="center"/>
    </xf>
    <xf numFmtId="0" fontId="28" fillId="0" borderId="12" xfId="1" applyFont="1" applyBorder="1" applyAlignment="1">
      <alignment horizontal="center" vertical="center"/>
    </xf>
    <xf numFmtId="0" fontId="28" fillId="0" borderId="13" xfId="1" applyFont="1" applyBorder="1" applyAlignment="1">
      <alignment horizontal="center" vertical="center"/>
    </xf>
    <xf numFmtId="0" fontId="28" fillId="25" borderId="19" xfId="1" applyFont="1" applyFill="1" applyBorder="1" applyAlignment="1">
      <alignment horizontal="center" vertical="center" wrapText="1"/>
    </xf>
    <xf numFmtId="0" fontId="28" fillId="25" borderId="7" xfId="1" applyFont="1" applyFill="1" applyBorder="1" applyAlignment="1">
      <alignment horizontal="center" vertical="center" wrapText="1"/>
    </xf>
    <xf numFmtId="0" fontId="28" fillId="0" borderId="54"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98" xfId="1" applyFont="1" applyFill="1" applyBorder="1" applyAlignment="1">
      <alignment horizontal="center" vertical="center" wrapText="1"/>
    </xf>
    <xf numFmtId="0" fontId="55" fillId="0" borderId="8" xfId="0" applyFont="1" applyBorder="1" applyAlignment="1">
      <alignment horizontal="center" vertical="center"/>
    </xf>
    <xf numFmtId="0" fontId="55" fillId="0" borderId="5" xfId="0" applyFont="1" applyBorder="1" applyAlignment="1">
      <alignment horizontal="center" vertical="center"/>
    </xf>
    <xf numFmtId="0" fontId="43" fillId="0" borderId="0" xfId="51" applyFont="1" applyFill="1" applyBorder="1" applyAlignment="1">
      <alignment horizontal="center" vertical="center" wrapText="1"/>
    </xf>
    <xf numFmtId="0" fontId="41" fillId="0" borderId="0" xfId="51" applyFont="1" applyFill="1" applyBorder="1" applyAlignment="1">
      <alignment horizontal="center" vertical="center" wrapText="1"/>
    </xf>
    <xf numFmtId="0" fontId="3" fillId="0" borderId="0"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40" fillId="0" borderId="53" xfId="0" applyFont="1" applyBorder="1" applyAlignment="1">
      <alignment horizontal="center" vertical="center" wrapText="1"/>
    </xf>
    <xf numFmtId="0" fontId="40" fillId="0" borderId="0" xfId="0" applyFont="1" applyAlignment="1">
      <alignment horizontal="center" vertical="center" wrapText="1"/>
    </xf>
    <xf numFmtId="0" fontId="1" fillId="0" borderId="0" xfId="51"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3" fillId="0" borderId="0" xfId="51" applyFont="1" applyFill="1" applyBorder="1" applyAlignment="1">
      <alignment horizontal="center" vertical="center"/>
    </xf>
    <xf numFmtId="0" fontId="1" fillId="0" borderId="0" xfId="51" applyFill="1" applyBorder="1" applyAlignment="1">
      <alignment horizontal="center" vertical="center"/>
    </xf>
    <xf numFmtId="0" fontId="1" fillId="0" borderId="56" xfId="51" applyFill="1" applyBorder="1" applyAlignment="1">
      <alignment horizontal="center" vertical="center"/>
    </xf>
    <xf numFmtId="0" fontId="3" fillId="0" borderId="54" xfId="51" applyFont="1" applyFill="1" applyBorder="1" applyAlignment="1">
      <alignment horizontal="left" vertical="center"/>
    </xf>
    <xf numFmtId="0" fontId="3" fillId="0" borderId="4" xfId="51" applyFont="1" applyFill="1" applyBorder="1" applyAlignment="1">
      <alignment horizontal="left" vertical="center"/>
    </xf>
    <xf numFmtId="0" fontId="3" fillId="0" borderId="59" xfId="51" applyFont="1" applyFill="1" applyBorder="1" applyAlignment="1">
      <alignment horizontal="left" vertical="center"/>
    </xf>
    <xf numFmtId="0" fontId="3" fillId="0" borderId="1" xfId="51" applyFont="1" applyFill="1" applyBorder="1" applyAlignment="1">
      <alignment horizontal="left" vertical="center"/>
    </xf>
    <xf numFmtId="0" fontId="3" fillId="0" borderId="2" xfId="51" applyFont="1" applyFill="1" applyBorder="1" applyAlignment="1">
      <alignment horizontal="left" vertical="center"/>
    </xf>
    <xf numFmtId="0" fontId="3" fillId="0" borderId="3" xfId="51" applyFont="1" applyFill="1" applyBorder="1" applyAlignment="1">
      <alignment horizontal="left" vertical="center"/>
    </xf>
    <xf numFmtId="0" fontId="1" fillId="0" borderId="9" xfId="51" applyFill="1" applyBorder="1" applyAlignment="1">
      <alignment horizontal="left" vertical="center"/>
    </xf>
    <xf numFmtId="0" fontId="1" fillId="0" borderId="58" xfId="51" applyFill="1" applyBorder="1" applyAlignment="1">
      <alignment horizontal="left" vertical="center"/>
    </xf>
    <xf numFmtId="4" fontId="3" fillId="0" borderId="1" xfId="51" applyNumberFormat="1" applyFont="1" applyFill="1" applyBorder="1" applyAlignment="1">
      <alignment horizontal="left" vertical="center"/>
    </xf>
    <xf numFmtId="4" fontId="3" fillId="0" borderId="2" xfId="51" applyNumberFormat="1" applyFont="1" applyFill="1" applyBorder="1" applyAlignment="1">
      <alignment horizontal="left" vertical="center"/>
    </xf>
    <xf numFmtId="4" fontId="3" fillId="0" borderId="3" xfId="51" applyNumberFormat="1" applyFont="1" applyFill="1" applyBorder="1" applyAlignment="1">
      <alignment horizontal="left" vertical="center"/>
    </xf>
    <xf numFmtId="0" fontId="1" fillId="0" borderId="9" xfId="51" applyFill="1" applyBorder="1" applyAlignment="1">
      <alignment horizontal="center" vertical="center" wrapText="1"/>
    </xf>
    <xf numFmtId="0" fontId="1" fillId="0" borderId="58" xfId="51" applyFill="1" applyBorder="1" applyAlignment="1">
      <alignment horizontal="center" vertical="center" wrapText="1"/>
    </xf>
    <xf numFmtId="0" fontId="1" fillId="0" borderId="0" xfId="51" applyFill="1" applyBorder="1" applyAlignment="1">
      <alignment horizontal="left" vertical="center"/>
    </xf>
    <xf numFmtId="0" fontId="1" fillId="0" borderId="56" xfId="51" applyFill="1" applyBorder="1" applyAlignment="1">
      <alignment horizontal="left" vertical="center"/>
    </xf>
    <xf numFmtId="0" fontId="48" fillId="0" borderId="1" xfId="51" applyFont="1" applyFill="1" applyBorder="1" applyAlignment="1">
      <alignment horizontal="left" vertical="center"/>
    </xf>
    <xf numFmtId="0" fontId="48" fillId="0" borderId="2" xfId="51" applyFont="1" applyFill="1" applyBorder="1" applyAlignment="1">
      <alignment horizontal="left" vertical="center"/>
    </xf>
    <xf numFmtId="0" fontId="48" fillId="0" borderId="3" xfId="51" applyFont="1" applyFill="1" applyBorder="1" applyAlignment="1">
      <alignment horizontal="left" vertical="center"/>
    </xf>
    <xf numFmtId="0" fontId="3" fillId="0" borderId="0" xfId="51" applyFont="1" applyFill="1" applyAlignment="1">
      <alignment horizontal="left" wrapText="1"/>
    </xf>
    <xf numFmtId="0" fontId="3" fillId="0" borderId="0" xfId="51" applyFont="1" applyFill="1" applyAlignment="1">
      <alignment horizontal="left" vertical="center" wrapText="1"/>
    </xf>
    <xf numFmtId="0" fontId="1" fillId="0" borderId="0" xfId="51" applyFill="1" applyAlignment="1">
      <alignment horizontal="left" vertical="center" wrapText="1"/>
    </xf>
    <xf numFmtId="0" fontId="1" fillId="0" borderId="0" xfId="51" applyFont="1" applyFill="1" applyAlignment="1">
      <alignment horizontal="left" vertical="center" wrapText="1"/>
    </xf>
    <xf numFmtId="0" fontId="1" fillId="0" borderId="5" xfId="51" applyFont="1" applyFill="1" applyBorder="1" applyAlignment="1">
      <alignment horizontal="left" vertical="center"/>
    </xf>
    <xf numFmtId="4" fontId="28" fillId="0" borderId="8" xfId="51" applyNumberFormat="1" applyFont="1" applyFill="1" applyBorder="1" applyAlignment="1">
      <alignment horizontal="left" vertical="center"/>
    </xf>
    <xf numFmtId="4" fontId="28" fillId="0" borderId="5" xfId="51" applyNumberFormat="1" applyFont="1" applyFill="1" applyBorder="1" applyAlignment="1">
      <alignment horizontal="left" vertical="center"/>
    </xf>
    <xf numFmtId="4" fontId="3" fillId="0" borderId="5" xfId="51" applyNumberFormat="1" applyFont="1" applyFill="1" applyBorder="1" applyAlignment="1">
      <alignment horizontal="center" vertical="center"/>
    </xf>
    <xf numFmtId="4" fontId="28" fillId="0" borderId="44" xfId="51" applyNumberFormat="1" applyFont="1" applyFill="1" applyBorder="1" applyAlignment="1">
      <alignment horizontal="left" vertical="center"/>
    </xf>
    <xf numFmtId="4" fontId="28" fillId="0" borderId="45" xfId="51" applyNumberFormat="1" applyFont="1" applyFill="1" applyBorder="1" applyAlignment="1">
      <alignment horizontal="left" vertical="center"/>
    </xf>
    <xf numFmtId="0" fontId="1" fillId="0" borderId="0" xfId="51" applyFont="1" applyFill="1" applyBorder="1" applyAlignment="1">
      <alignment horizontal="left" vertical="center"/>
    </xf>
    <xf numFmtId="0" fontId="3" fillId="48" borderId="0" xfId="51" applyFont="1" applyFill="1" applyBorder="1" applyAlignment="1">
      <alignment horizontal="center" vertical="center"/>
    </xf>
    <xf numFmtId="0" fontId="3" fillId="0" borderId="5" xfId="51" applyFont="1" applyFill="1" applyBorder="1" applyAlignment="1">
      <alignment horizontal="center" vertical="center"/>
    </xf>
    <xf numFmtId="0" fontId="1" fillId="0" borderId="5" xfId="51" applyFont="1" applyFill="1" applyBorder="1" applyAlignment="1">
      <alignment horizontal="center" vertical="center"/>
    </xf>
    <xf numFmtId="0" fontId="3" fillId="0" borderId="9" xfId="51" applyFont="1" applyBorder="1" applyAlignment="1">
      <alignment horizontal="left"/>
    </xf>
    <xf numFmtId="0" fontId="3" fillId="0" borderId="5" xfId="51" applyFont="1" applyFill="1" applyBorder="1" applyAlignment="1">
      <alignment horizontal="center"/>
    </xf>
    <xf numFmtId="175" fontId="3" fillId="0" borderId="1" xfId="131" applyNumberFormat="1" applyFont="1" applyFill="1" applyBorder="1" applyAlignment="1">
      <alignment horizontal="center"/>
    </xf>
    <xf numFmtId="175" fontId="3" fillId="0" borderId="2" xfId="131" applyNumberFormat="1" applyFont="1" applyFill="1" applyBorder="1" applyAlignment="1">
      <alignment horizontal="center"/>
    </xf>
    <xf numFmtId="175" fontId="3" fillId="0" borderId="3" xfId="131" applyNumberFormat="1" applyFont="1" applyFill="1" applyBorder="1" applyAlignment="1">
      <alignment horizontal="center"/>
    </xf>
    <xf numFmtId="10" fontId="3" fillId="0" borderId="5" xfId="53" applyNumberFormat="1" applyFont="1" applyFill="1" applyBorder="1" applyAlignment="1">
      <alignment horizontal="center" vertical="center"/>
    </xf>
    <xf numFmtId="4" fontId="3" fillId="0" borderId="57" xfId="51" applyNumberFormat="1" applyFont="1" applyFill="1" applyBorder="1" applyAlignment="1">
      <alignment horizontal="left" vertical="center"/>
    </xf>
    <xf numFmtId="4" fontId="3" fillId="0" borderId="9" xfId="51" applyNumberFormat="1" applyFont="1" applyFill="1" applyBorder="1" applyAlignment="1">
      <alignment horizontal="left" vertical="center"/>
    </xf>
    <xf numFmtId="4" fontId="3" fillId="0" borderId="1" xfId="51" applyNumberFormat="1" applyFont="1" applyFill="1" applyBorder="1" applyAlignment="1">
      <alignment horizontal="center" vertical="center"/>
    </xf>
    <xf numFmtId="4" fontId="3" fillId="0" borderId="2" xfId="51" applyNumberFormat="1" applyFont="1" applyFill="1" applyBorder="1" applyAlignment="1">
      <alignment horizontal="center" vertical="center"/>
    </xf>
    <xf numFmtId="4" fontId="3" fillId="0" borderId="3" xfId="51" applyNumberFormat="1" applyFont="1" applyFill="1" applyBorder="1" applyAlignment="1">
      <alignment horizontal="center" vertical="center"/>
    </xf>
    <xf numFmtId="0" fontId="1" fillId="0" borderId="0" xfId="51" applyFont="1" applyFill="1" applyAlignment="1">
      <alignment vertical="center" wrapText="1"/>
    </xf>
    <xf numFmtId="0" fontId="1" fillId="25" borderId="0" xfId="51" applyFont="1" applyFill="1" applyAlignment="1">
      <alignment horizontal="left" wrapText="1"/>
    </xf>
    <xf numFmtId="0" fontId="1" fillId="0" borderId="0" xfId="51" applyFont="1" applyFill="1" applyAlignment="1">
      <alignment horizontal="left"/>
    </xf>
    <xf numFmtId="0" fontId="3" fillId="0" borderId="0" xfId="51" applyFont="1" applyFill="1" applyAlignment="1">
      <alignment vertical="center" wrapText="1"/>
    </xf>
    <xf numFmtId="0" fontId="26" fillId="0" borderId="54" xfId="51" applyFont="1" applyFill="1" applyBorder="1" applyAlignment="1">
      <alignment horizontal="left" vertical="center"/>
    </xf>
    <xf numFmtId="0" fontId="26" fillId="0" borderId="4" xfId="51" applyFont="1" applyFill="1" applyBorder="1" applyAlignment="1">
      <alignment horizontal="left" vertical="center"/>
    </xf>
    <xf numFmtId="0" fontId="26" fillId="0" borderId="59" xfId="51" applyFont="1" applyFill="1" applyBorder="1" applyAlignment="1">
      <alignment horizontal="left" vertical="center"/>
    </xf>
    <xf numFmtId="0" fontId="3" fillId="0" borderId="54" xfId="51" applyFont="1" applyFill="1" applyBorder="1" applyAlignment="1">
      <alignment horizontal="center" vertical="center"/>
    </xf>
    <xf numFmtId="0" fontId="3" fillId="0" borderId="4" xfId="51" applyFont="1" applyFill="1" applyBorder="1" applyAlignment="1">
      <alignment horizontal="center" vertical="center"/>
    </xf>
    <xf numFmtId="0" fontId="3" fillId="0" borderId="59" xfId="51" applyFont="1" applyFill="1" applyBorder="1" applyAlignment="1">
      <alignment horizontal="center" vertical="center"/>
    </xf>
    <xf numFmtId="0" fontId="51" fillId="0" borderId="0" xfId="51" applyFont="1" applyFill="1" applyAlignment="1">
      <alignment horizontal="center" wrapText="1"/>
    </xf>
    <xf numFmtId="4" fontId="3" fillId="0" borderId="50" xfId="51" applyNumberFormat="1" applyFont="1" applyFill="1" applyBorder="1" applyAlignment="1">
      <alignment horizontal="center" vertical="center"/>
    </xf>
    <xf numFmtId="4" fontId="3" fillId="0" borderId="49" xfId="51" applyNumberFormat="1" applyFont="1" applyFill="1" applyBorder="1" applyAlignment="1">
      <alignment horizontal="center" vertical="center"/>
    </xf>
    <xf numFmtId="4" fontId="3" fillId="0" borderId="8" xfId="51" applyNumberFormat="1" applyFont="1" applyFill="1" applyBorder="1" applyAlignment="1">
      <alignment horizontal="center" vertical="center"/>
    </xf>
    <xf numFmtId="4" fontId="44" fillId="0" borderId="0" xfId="51" applyNumberFormat="1" applyFont="1" applyFill="1" applyBorder="1" applyAlignment="1">
      <alignment horizontal="left" vertical="center" wrapText="1"/>
    </xf>
    <xf numFmtId="0" fontId="3" fillId="0" borderId="0" xfId="51" applyFont="1" applyBorder="1" applyAlignment="1">
      <alignment horizontal="left" vertical="center"/>
    </xf>
    <xf numFmtId="0" fontId="3" fillId="0" borderId="0" xfId="51" applyFont="1" applyFill="1" applyBorder="1" applyAlignment="1">
      <alignment horizontal="center"/>
    </xf>
    <xf numFmtId="175" fontId="3" fillId="0" borderId="0" xfId="131" applyNumberFormat="1" applyFont="1" applyFill="1" applyBorder="1" applyAlignment="1">
      <alignment horizontal="center"/>
    </xf>
    <xf numFmtId="10" fontId="3" fillId="0" borderId="0" xfId="53" applyNumberFormat="1"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xf>
    <xf numFmtId="0" fontId="4" fillId="0" borderId="84" xfId="0" applyFont="1" applyBorder="1" applyAlignment="1">
      <alignment horizontal="center" vertical="center"/>
    </xf>
    <xf numFmtId="0" fontId="4" fillId="0" borderId="10" xfId="0" applyFont="1" applyBorder="1" applyAlignment="1">
      <alignment horizontal="center" vertical="center"/>
    </xf>
    <xf numFmtId="0" fontId="3" fillId="0" borderId="0" xfId="138" applyFont="1" applyBorder="1" applyAlignment="1">
      <alignment horizontal="center" vertical="center"/>
    </xf>
    <xf numFmtId="0" fontId="1" fillId="0" borderId="0" xfId="157" applyFont="1" applyFill="1" applyAlignment="1">
      <alignment horizontal="center" vertical="center" wrapText="1"/>
    </xf>
    <xf numFmtId="0" fontId="6" fillId="49" borderId="37" xfId="0" applyFont="1" applyFill="1" applyBorder="1" applyAlignment="1">
      <alignment horizontal="center"/>
    </xf>
    <xf numFmtId="0" fontId="6" fillId="49" borderId="38" xfId="0" applyFont="1" applyFill="1" applyBorder="1" applyAlignment="1">
      <alignment horizontal="center"/>
    </xf>
    <xf numFmtId="0" fontId="53" fillId="0" borderId="5" xfId="157" applyFont="1" applyFill="1" applyBorder="1" applyAlignment="1">
      <alignment horizontal="center" vertical="center" wrapText="1"/>
    </xf>
    <xf numFmtId="0" fontId="3" fillId="0" borderId="5" xfId="157" applyFont="1" applyBorder="1" applyAlignment="1">
      <alignment horizontal="center"/>
    </xf>
    <xf numFmtId="0" fontId="1" fillId="0" borderId="0" xfId="157" applyFont="1" applyAlignment="1">
      <alignment horizontal="left" wrapText="1"/>
    </xf>
    <xf numFmtId="0" fontId="1" fillId="0" borderId="0" xfId="157" applyFont="1" applyAlignment="1">
      <alignment horizontal="left"/>
    </xf>
    <xf numFmtId="0" fontId="53" fillId="50" borderId="5" xfId="157" applyFont="1" applyFill="1" applyBorder="1" applyAlignment="1">
      <alignment horizontal="center" vertical="center" wrapText="1"/>
    </xf>
    <xf numFmtId="0" fontId="3" fillId="0" borderId="86" xfId="138" applyFont="1" applyFill="1" applyBorder="1" applyAlignment="1">
      <alignment horizontal="center" vertical="center"/>
    </xf>
    <xf numFmtId="0" fontId="3" fillId="0" borderId="92" xfId="138" applyFont="1" applyFill="1" applyBorder="1" applyAlignment="1">
      <alignment horizontal="center" vertical="center"/>
    </xf>
    <xf numFmtId="0" fontId="3" fillId="49" borderId="37" xfId="138" applyFont="1" applyFill="1" applyBorder="1" applyAlignment="1">
      <alignment horizontal="center" vertical="center"/>
    </xf>
    <xf numFmtId="0" fontId="3" fillId="49" borderId="38" xfId="138" applyFont="1" applyFill="1" applyBorder="1" applyAlignment="1">
      <alignment horizontal="center" vertical="center"/>
    </xf>
    <xf numFmtId="0" fontId="3" fillId="49" borderId="41" xfId="138" applyFont="1" applyFill="1" applyBorder="1" applyAlignment="1">
      <alignment horizontal="center" vertical="center"/>
    </xf>
    <xf numFmtId="0" fontId="3" fillId="0" borderId="37" xfId="138" applyFont="1" applyFill="1" applyBorder="1" applyAlignment="1">
      <alignment horizontal="center" vertical="center" wrapText="1"/>
    </xf>
    <xf numFmtId="0" fontId="3" fillId="0" borderId="39" xfId="138" applyFont="1" applyFill="1" applyBorder="1" applyAlignment="1">
      <alignment horizontal="center" vertical="center" wrapText="1"/>
    </xf>
    <xf numFmtId="9" fontId="3" fillId="0" borderId="38" xfId="138" applyNumberFormat="1" applyFont="1" applyFill="1" applyBorder="1" applyAlignment="1">
      <alignment horizontal="center" vertical="center"/>
    </xf>
    <xf numFmtId="9" fontId="3" fillId="0" borderId="39" xfId="138" applyNumberFormat="1" applyFont="1" applyFill="1" applyBorder="1" applyAlignment="1">
      <alignment horizontal="center" vertical="center"/>
    </xf>
    <xf numFmtId="0" fontId="1" fillId="0" borderId="0" xfId="138" applyFont="1" applyFill="1" applyBorder="1" applyAlignment="1">
      <alignment horizontal="left" vertical="top"/>
    </xf>
    <xf numFmtId="0" fontId="3" fillId="0" borderId="37" xfId="138" applyFont="1" applyFill="1" applyBorder="1" applyAlignment="1">
      <alignment horizontal="center" vertical="center"/>
    </xf>
    <xf numFmtId="0" fontId="3" fillId="0" borderId="38" xfId="138" applyFont="1" applyFill="1" applyBorder="1" applyAlignment="1">
      <alignment horizontal="center" vertical="center"/>
    </xf>
    <xf numFmtId="0" fontId="3" fillId="0" borderId="41" xfId="138" applyFont="1" applyFill="1" applyBorder="1" applyAlignment="1">
      <alignment horizontal="center" vertical="center"/>
    </xf>
    <xf numFmtId="0" fontId="3" fillId="48" borderId="37" xfId="138" applyFont="1" applyFill="1" applyBorder="1" applyAlignment="1">
      <alignment horizontal="center" vertical="center" wrapText="1"/>
    </xf>
    <xf numFmtId="0" fontId="3" fillId="48" borderId="38" xfId="138" applyFont="1" applyFill="1" applyBorder="1" applyAlignment="1">
      <alignment horizontal="center" vertical="center" wrapText="1"/>
    </xf>
    <xf numFmtId="0" fontId="3" fillId="48" borderId="39" xfId="138" applyFont="1" applyFill="1" applyBorder="1" applyAlignment="1">
      <alignment horizontal="center" vertical="center" wrapText="1"/>
    </xf>
    <xf numFmtId="0" fontId="3" fillId="47" borderId="89" xfId="138" applyFont="1" applyFill="1" applyBorder="1" applyAlignment="1">
      <alignment horizontal="left" vertical="center" wrapText="1"/>
    </xf>
    <xf numFmtId="0" fontId="3" fillId="47" borderId="41" xfId="138" applyFont="1" applyFill="1" applyBorder="1" applyAlignment="1">
      <alignment horizontal="left" vertical="center" wrapText="1"/>
    </xf>
    <xf numFmtId="178" fontId="44" fillId="0" borderId="59" xfId="0" applyNumberFormat="1" applyFont="1" applyBorder="1" applyAlignment="1">
      <alignment horizontal="center" vertical="center"/>
    </xf>
    <xf numFmtId="178" fontId="44" fillId="0" borderId="56" xfId="0" applyNumberFormat="1" applyFont="1" applyBorder="1" applyAlignment="1">
      <alignment horizontal="center" vertical="center"/>
    </xf>
    <xf numFmtId="178" fontId="44" fillId="0" borderId="58" xfId="0" applyNumberFormat="1" applyFont="1" applyBorder="1" applyAlignment="1">
      <alignment horizontal="center" vertical="center"/>
    </xf>
    <xf numFmtId="178" fontId="44" fillId="0" borderId="97" xfId="0" applyNumberFormat="1" applyFont="1" applyBorder="1" applyAlignment="1">
      <alignment horizontal="center" vertical="center"/>
    </xf>
  </cellXfs>
  <cellStyles count="202">
    <cellStyle name="20% - Accent1" xfId="54" xr:uid="{00000000-0005-0000-0000-000000000000}"/>
    <cellStyle name="20% - Accent2" xfId="55" xr:uid="{00000000-0005-0000-0000-000001000000}"/>
    <cellStyle name="20% - Accent3" xfId="56" xr:uid="{00000000-0005-0000-0000-000002000000}"/>
    <cellStyle name="20% - Accent4" xfId="57" xr:uid="{00000000-0005-0000-0000-000003000000}"/>
    <cellStyle name="20% - Accent5" xfId="58" xr:uid="{00000000-0005-0000-0000-000004000000}"/>
    <cellStyle name="20% - Accent6" xfId="59" xr:uid="{00000000-0005-0000-0000-000005000000}"/>
    <cellStyle name="20% - Cor1" xfId="60" xr:uid="{00000000-0005-0000-0000-000006000000}"/>
    <cellStyle name="20% - Cor2" xfId="61" xr:uid="{00000000-0005-0000-0000-000007000000}"/>
    <cellStyle name="20% - Cor3" xfId="62" xr:uid="{00000000-0005-0000-0000-000008000000}"/>
    <cellStyle name="20% - Cor4" xfId="63" xr:uid="{00000000-0005-0000-0000-000009000000}"/>
    <cellStyle name="20% - Cor5" xfId="64" xr:uid="{00000000-0005-0000-0000-00000A000000}"/>
    <cellStyle name="20% - Cor6" xfId="65" xr:uid="{00000000-0005-0000-0000-00000B000000}"/>
    <cellStyle name="20% - Ênfase1 2" xfId="8" xr:uid="{00000000-0005-0000-0000-00000C000000}"/>
    <cellStyle name="20% - Ênfase2 2" xfId="9" xr:uid="{00000000-0005-0000-0000-00000D000000}"/>
    <cellStyle name="20% - Ênfase3 2" xfId="10" xr:uid="{00000000-0005-0000-0000-00000E000000}"/>
    <cellStyle name="20% - Ênfase4 2" xfId="11" xr:uid="{00000000-0005-0000-0000-00000F000000}"/>
    <cellStyle name="20% - Ênfase5 2" xfId="12" xr:uid="{00000000-0005-0000-0000-000010000000}"/>
    <cellStyle name="20% - Ênfase6 2" xfId="13" xr:uid="{00000000-0005-0000-0000-000011000000}"/>
    <cellStyle name="40% - Accent1" xfId="66" xr:uid="{00000000-0005-0000-0000-000012000000}"/>
    <cellStyle name="40% - Accent2" xfId="67" xr:uid="{00000000-0005-0000-0000-000013000000}"/>
    <cellStyle name="40% - Accent3" xfId="68" xr:uid="{00000000-0005-0000-0000-000014000000}"/>
    <cellStyle name="40% - Accent4" xfId="69" xr:uid="{00000000-0005-0000-0000-000015000000}"/>
    <cellStyle name="40% - Accent5" xfId="70" xr:uid="{00000000-0005-0000-0000-000016000000}"/>
    <cellStyle name="40% - Accent6" xfId="71" xr:uid="{00000000-0005-0000-0000-000017000000}"/>
    <cellStyle name="40% - Cor1" xfId="72" xr:uid="{00000000-0005-0000-0000-000018000000}"/>
    <cellStyle name="40% - Cor2" xfId="73" xr:uid="{00000000-0005-0000-0000-000019000000}"/>
    <cellStyle name="40% - Cor3" xfId="74" xr:uid="{00000000-0005-0000-0000-00001A000000}"/>
    <cellStyle name="40% - Cor4" xfId="75" xr:uid="{00000000-0005-0000-0000-00001B000000}"/>
    <cellStyle name="40% - Cor5" xfId="76" xr:uid="{00000000-0005-0000-0000-00001C000000}"/>
    <cellStyle name="40% - Cor6" xfId="77" xr:uid="{00000000-0005-0000-0000-00001D000000}"/>
    <cellStyle name="40% - Ênfase1 2" xfId="14" xr:uid="{00000000-0005-0000-0000-00001E000000}"/>
    <cellStyle name="40% - Ênfase2 2" xfId="15" xr:uid="{00000000-0005-0000-0000-00001F000000}"/>
    <cellStyle name="40% - Ênfase3 2" xfId="16" xr:uid="{00000000-0005-0000-0000-000020000000}"/>
    <cellStyle name="40% - Ênfase4 2" xfId="17" xr:uid="{00000000-0005-0000-0000-000021000000}"/>
    <cellStyle name="40% - Ênfase5 2" xfId="18" xr:uid="{00000000-0005-0000-0000-000022000000}"/>
    <cellStyle name="40% - Ênfase6 2" xfId="19" xr:uid="{00000000-0005-0000-0000-000023000000}"/>
    <cellStyle name="60% - Accent1" xfId="78" xr:uid="{00000000-0005-0000-0000-000024000000}"/>
    <cellStyle name="60% - Accent2" xfId="79" xr:uid="{00000000-0005-0000-0000-000025000000}"/>
    <cellStyle name="60% - Accent3" xfId="80" xr:uid="{00000000-0005-0000-0000-000026000000}"/>
    <cellStyle name="60% - Accent4" xfId="81" xr:uid="{00000000-0005-0000-0000-000027000000}"/>
    <cellStyle name="60% - Accent5" xfId="82" xr:uid="{00000000-0005-0000-0000-000028000000}"/>
    <cellStyle name="60% - Accent6" xfId="83" xr:uid="{00000000-0005-0000-0000-000029000000}"/>
    <cellStyle name="60% - Cor1" xfId="84" xr:uid="{00000000-0005-0000-0000-00002A000000}"/>
    <cellStyle name="60% - Cor2" xfId="85" xr:uid="{00000000-0005-0000-0000-00002B000000}"/>
    <cellStyle name="60% - Cor3" xfId="86" xr:uid="{00000000-0005-0000-0000-00002C000000}"/>
    <cellStyle name="60% - Cor4" xfId="87" xr:uid="{00000000-0005-0000-0000-00002D000000}"/>
    <cellStyle name="60% - Cor5" xfId="88" xr:uid="{00000000-0005-0000-0000-00002E000000}"/>
    <cellStyle name="60% - Cor6" xfId="89" xr:uid="{00000000-0005-0000-0000-00002F000000}"/>
    <cellStyle name="60% - Ênfase1 2" xfId="20" xr:uid="{00000000-0005-0000-0000-000030000000}"/>
    <cellStyle name="60% - Ênfase2 2" xfId="21" xr:uid="{00000000-0005-0000-0000-000031000000}"/>
    <cellStyle name="60% - Ênfase3 2" xfId="22" xr:uid="{00000000-0005-0000-0000-000032000000}"/>
    <cellStyle name="60% - Ênfase4 2" xfId="23" xr:uid="{00000000-0005-0000-0000-000033000000}"/>
    <cellStyle name="60% - Ênfase5 2" xfId="24" xr:uid="{00000000-0005-0000-0000-000034000000}"/>
    <cellStyle name="60% - Ênfase6 2" xfId="25" xr:uid="{00000000-0005-0000-0000-000035000000}"/>
    <cellStyle name="Accent1" xfId="90" xr:uid="{00000000-0005-0000-0000-000036000000}"/>
    <cellStyle name="Accent2" xfId="91" xr:uid="{00000000-0005-0000-0000-000037000000}"/>
    <cellStyle name="Accent3" xfId="92" xr:uid="{00000000-0005-0000-0000-000038000000}"/>
    <cellStyle name="Accent4" xfId="93" xr:uid="{00000000-0005-0000-0000-000039000000}"/>
    <cellStyle name="Accent5" xfId="94" xr:uid="{00000000-0005-0000-0000-00003A000000}"/>
    <cellStyle name="Accent6" xfId="95" xr:uid="{00000000-0005-0000-0000-00003B000000}"/>
    <cellStyle name="Bad" xfId="96" xr:uid="{00000000-0005-0000-0000-00003C000000}"/>
    <cellStyle name="Bom 2" xfId="26" xr:uid="{00000000-0005-0000-0000-00003D000000}"/>
    <cellStyle name="Cabeçalho 1" xfId="97" xr:uid="{00000000-0005-0000-0000-00003E000000}"/>
    <cellStyle name="Cabeçalho 2" xfId="98" xr:uid="{00000000-0005-0000-0000-00003F000000}"/>
    <cellStyle name="Cabeçalho 3" xfId="99" xr:uid="{00000000-0005-0000-0000-000040000000}"/>
    <cellStyle name="Cabeçalho 4" xfId="100" xr:uid="{00000000-0005-0000-0000-000041000000}"/>
    <cellStyle name="Calculation" xfId="101" xr:uid="{00000000-0005-0000-0000-000042000000}"/>
    <cellStyle name="Cálculo 2" xfId="27" xr:uid="{00000000-0005-0000-0000-000043000000}"/>
    <cellStyle name="Célula de Verificação 2" xfId="28" xr:uid="{00000000-0005-0000-0000-000044000000}"/>
    <cellStyle name="Célula Ligada" xfId="102" xr:uid="{00000000-0005-0000-0000-000045000000}"/>
    <cellStyle name="Célula Vinculada 2" xfId="29" xr:uid="{00000000-0005-0000-0000-000046000000}"/>
    <cellStyle name="Check Cell" xfId="103" xr:uid="{00000000-0005-0000-0000-000047000000}"/>
    <cellStyle name="Código" xfId="104" xr:uid="{00000000-0005-0000-0000-000048000000}"/>
    <cellStyle name="Cor1" xfId="105" xr:uid="{00000000-0005-0000-0000-000049000000}"/>
    <cellStyle name="Cor2" xfId="106" xr:uid="{00000000-0005-0000-0000-00004A000000}"/>
    <cellStyle name="Cor3" xfId="107" xr:uid="{00000000-0005-0000-0000-00004B000000}"/>
    <cellStyle name="Cor4" xfId="108" xr:uid="{00000000-0005-0000-0000-00004C000000}"/>
    <cellStyle name="Cor5" xfId="109" xr:uid="{00000000-0005-0000-0000-00004D000000}"/>
    <cellStyle name="Cor6" xfId="110" xr:uid="{00000000-0005-0000-0000-00004E000000}"/>
    <cellStyle name="Correcto" xfId="111" xr:uid="{00000000-0005-0000-0000-00004F000000}"/>
    <cellStyle name="Descrição" xfId="112" xr:uid="{00000000-0005-0000-0000-000050000000}"/>
    <cellStyle name="Ênfase1 2" xfId="30" xr:uid="{00000000-0005-0000-0000-000051000000}"/>
    <cellStyle name="Ênfase2 2" xfId="31" xr:uid="{00000000-0005-0000-0000-000052000000}"/>
    <cellStyle name="Ênfase3 2" xfId="32" xr:uid="{00000000-0005-0000-0000-000053000000}"/>
    <cellStyle name="Ênfase4 2" xfId="33" xr:uid="{00000000-0005-0000-0000-000054000000}"/>
    <cellStyle name="Ênfase5 2" xfId="34" xr:uid="{00000000-0005-0000-0000-000055000000}"/>
    <cellStyle name="Ênfase6 2" xfId="35" xr:uid="{00000000-0005-0000-0000-000056000000}"/>
    <cellStyle name="Entrada 2" xfId="36" xr:uid="{00000000-0005-0000-0000-000057000000}"/>
    <cellStyle name="Euro" xfId="113" xr:uid="{00000000-0005-0000-0000-000058000000}"/>
    <cellStyle name="Excel Built-in Normal" xfId="114" xr:uid="{00000000-0005-0000-0000-000059000000}"/>
    <cellStyle name="Explanatory Text" xfId="115" xr:uid="{00000000-0005-0000-0000-00005A000000}"/>
    <cellStyle name="Good" xfId="116" xr:uid="{00000000-0005-0000-0000-00005B000000}"/>
    <cellStyle name="Heading 1" xfId="117" xr:uid="{00000000-0005-0000-0000-00005C000000}"/>
    <cellStyle name="Heading 2" xfId="118" xr:uid="{00000000-0005-0000-0000-00005D000000}"/>
    <cellStyle name="Heading 3" xfId="119" xr:uid="{00000000-0005-0000-0000-00005E000000}"/>
    <cellStyle name="Heading 4" xfId="120" xr:uid="{00000000-0005-0000-0000-00005F000000}"/>
    <cellStyle name="Hiperlink" xfId="198" builtinId="8"/>
    <cellStyle name="Hiperlink 2" xfId="121" xr:uid="{00000000-0005-0000-0000-000061000000}"/>
    <cellStyle name="Incorrecto" xfId="122" xr:uid="{00000000-0005-0000-0000-000062000000}"/>
    <cellStyle name="Incorreto 2" xfId="37" xr:uid="{00000000-0005-0000-0000-000063000000}"/>
    <cellStyle name="Input" xfId="123" xr:uid="{00000000-0005-0000-0000-000064000000}"/>
    <cellStyle name="Linked Cell" xfId="124" xr:uid="{00000000-0005-0000-0000-000065000000}"/>
    <cellStyle name="Moeda" xfId="201" builtinId="4"/>
    <cellStyle name="Moeda 2" xfId="2" xr:uid="{00000000-0005-0000-0000-000067000000}"/>
    <cellStyle name="Moeda 2 2" xfId="125" xr:uid="{00000000-0005-0000-0000-000068000000}"/>
    <cellStyle name="Moeda 2 3" xfId="126" xr:uid="{00000000-0005-0000-0000-000069000000}"/>
    <cellStyle name="Moeda 2 3 2" xfId="127" xr:uid="{00000000-0005-0000-0000-00006A000000}"/>
    <cellStyle name="Moeda 2 3 2 2" xfId="128" xr:uid="{00000000-0005-0000-0000-00006B000000}"/>
    <cellStyle name="Moeda 2_Ancora 4 med" xfId="129" xr:uid="{00000000-0005-0000-0000-00006C000000}"/>
    <cellStyle name="Moeda 3" xfId="130" xr:uid="{00000000-0005-0000-0000-00006D000000}"/>
    <cellStyle name="Moeda 3 2" xfId="131" xr:uid="{00000000-0005-0000-0000-00006E000000}"/>
    <cellStyle name="Moeda 3 3" xfId="200" xr:uid="{00000000-0005-0000-0000-00006F000000}"/>
    <cellStyle name="Moeda 4" xfId="132" xr:uid="{00000000-0005-0000-0000-000070000000}"/>
    <cellStyle name="Moeda 4 2" xfId="133" xr:uid="{00000000-0005-0000-0000-000071000000}"/>
    <cellStyle name="Moeda 5" xfId="134" xr:uid="{00000000-0005-0000-0000-000072000000}"/>
    <cellStyle name="Neutra 2" xfId="38" xr:uid="{00000000-0005-0000-0000-000073000000}"/>
    <cellStyle name="Neutral" xfId="135" xr:uid="{00000000-0005-0000-0000-000074000000}"/>
    <cellStyle name="Neutro" xfId="136" xr:uid="{00000000-0005-0000-0000-000075000000}"/>
    <cellStyle name="Normal" xfId="0" builtinId="0"/>
    <cellStyle name="Normal 10" xfId="137" xr:uid="{00000000-0005-0000-0000-000077000000}"/>
    <cellStyle name="Normal 16" xfId="51" xr:uid="{00000000-0005-0000-0000-000078000000}"/>
    <cellStyle name="Normal 2" xfId="3" xr:uid="{00000000-0005-0000-0000-000079000000}"/>
    <cellStyle name="Normal 2 2" xfId="39" xr:uid="{00000000-0005-0000-0000-00007A000000}"/>
    <cellStyle name="Normal 2 2 2" xfId="138" xr:uid="{00000000-0005-0000-0000-00007B000000}"/>
    <cellStyle name="Normal 2 3" xfId="139" xr:uid="{00000000-0005-0000-0000-00007C000000}"/>
    <cellStyle name="Normal 2 4" xfId="140" xr:uid="{00000000-0005-0000-0000-00007D000000}"/>
    <cellStyle name="Normal 2 6" xfId="141" xr:uid="{00000000-0005-0000-0000-00007E000000}"/>
    <cellStyle name="Normal 2_3 med" xfId="142" xr:uid="{00000000-0005-0000-0000-00007F000000}"/>
    <cellStyle name="Normal 3" xfId="1" xr:uid="{00000000-0005-0000-0000-000080000000}"/>
    <cellStyle name="Normal 3 2" xfId="143" xr:uid="{00000000-0005-0000-0000-000081000000}"/>
    <cellStyle name="Normal 3 2 2" xfId="144" xr:uid="{00000000-0005-0000-0000-000082000000}"/>
    <cellStyle name="Normal 3 2 2 2" xfId="145" xr:uid="{00000000-0005-0000-0000-000083000000}"/>
    <cellStyle name="Normal 3 2 2 2 2" xfId="146" xr:uid="{00000000-0005-0000-0000-000084000000}"/>
    <cellStyle name="Normal 3 2 3" xfId="147" xr:uid="{00000000-0005-0000-0000-000085000000}"/>
    <cellStyle name="Normal 3 3" xfId="148" xr:uid="{00000000-0005-0000-0000-000086000000}"/>
    <cellStyle name="Normal 3 3 2" xfId="149" xr:uid="{00000000-0005-0000-0000-000087000000}"/>
    <cellStyle name="Normal 3_1ª MEDIÇÃO" xfId="150" xr:uid="{00000000-0005-0000-0000-000088000000}"/>
    <cellStyle name="Normal 4" xfId="7" xr:uid="{00000000-0005-0000-0000-000089000000}"/>
    <cellStyle name="Normal 4 2" xfId="151" xr:uid="{00000000-0005-0000-0000-00008A000000}"/>
    <cellStyle name="Normal 5" xfId="152" xr:uid="{00000000-0005-0000-0000-00008B000000}"/>
    <cellStyle name="Normal 5 2" xfId="153" xr:uid="{00000000-0005-0000-0000-00008C000000}"/>
    <cellStyle name="Normal 5 3" xfId="154" xr:uid="{00000000-0005-0000-0000-00008D000000}"/>
    <cellStyle name="Normal 6" xfId="155" xr:uid="{00000000-0005-0000-0000-00008E000000}"/>
    <cellStyle name="Normal 7" xfId="156" xr:uid="{00000000-0005-0000-0000-00008F000000}"/>
    <cellStyle name="Normal 8" xfId="157" xr:uid="{00000000-0005-0000-0000-000090000000}"/>
    <cellStyle name="Normal 9" xfId="158" xr:uid="{00000000-0005-0000-0000-000091000000}"/>
    <cellStyle name="Normal_planilhasNOVAS PP14" xfId="199" xr:uid="{00000000-0005-0000-0000-000092000000}"/>
    <cellStyle name="Nota 2" xfId="40" xr:uid="{00000000-0005-0000-0000-000093000000}"/>
    <cellStyle name="Nota 3" xfId="50" xr:uid="{00000000-0005-0000-0000-000094000000}"/>
    <cellStyle name="Note" xfId="159" xr:uid="{00000000-0005-0000-0000-000095000000}"/>
    <cellStyle name="Numeração" xfId="160" xr:uid="{00000000-0005-0000-0000-000096000000}"/>
    <cellStyle name="Output" xfId="161" xr:uid="{00000000-0005-0000-0000-000097000000}"/>
    <cellStyle name="Porcentagem 2" xfId="5" xr:uid="{00000000-0005-0000-0000-000098000000}"/>
    <cellStyle name="Porcentagem 2 2" xfId="53" xr:uid="{00000000-0005-0000-0000-000099000000}"/>
    <cellStyle name="Porcentagem 3" xfId="4" xr:uid="{00000000-0005-0000-0000-00009A000000}"/>
    <cellStyle name="Porcentagem 3 2" xfId="162" xr:uid="{00000000-0005-0000-0000-00009B000000}"/>
    <cellStyle name="Porcentagem 3 2 2" xfId="163" xr:uid="{00000000-0005-0000-0000-00009C000000}"/>
    <cellStyle name="Porcentagem 3 2 2 2" xfId="164" xr:uid="{00000000-0005-0000-0000-00009D000000}"/>
    <cellStyle name="Porcentagem 4" xfId="165" xr:uid="{00000000-0005-0000-0000-00009E000000}"/>
    <cellStyle name="Porcentagem 5" xfId="166" xr:uid="{00000000-0005-0000-0000-00009F000000}"/>
    <cellStyle name="Saída 2" xfId="41" xr:uid="{00000000-0005-0000-0000-0000A0000000}"/>
    <cellStyle name="Separador de milhares 2" xfId="167" xr:uid="{00000000-0005-0000-0000-0000A1000000}"/>
    <cellStyle name="Separador de milhares 2 2" xfId="168" xr:uid="{00000000-0005-0000-0000-0000A2000000}"/>
    <cellStyle name="Separador de milhares 2 3" xfId="169" xr:uid="{00000000-0005-0000-0000-0000A3000000}"/>
    <cellStyle name="Separador de milhares 3" xfId="170" xr:uid="{00000000-0005-0000-0000-0000A4000000}"/>
    <cellStyle name="Separador de milhares 3 2" xfId="171" xr:uid="{00000000-0005-0000-0000-0000A5000000}"/>
    <cellStyle name="Separador de milhares 4" xfId="172" xr:uid="{00000000-0005-0000-0000-0000A6000000}"/>
    <cellStyle name="Separador de milhares 4 2" xfId="173" xr:uid="{00000000-0005-0000-0000-0000A7000000}"/>
    <cellStyle name="Separador de milhares 4 2 2" xfId="174" xr:uid="{00000000-0005-0000-0000-0000A8000000}"/>
    <cellStyle name="Separador de milhares 4 2 2 2" xfId="175" xr:uid="{00000000-0005-0000-0000-0000A9000000}"/>
    <cellStyle name="Separador de milhares 4 2 3" xfId="176" xr:uid="{00000000-0005-0000-0000-0000AA000000}"/>
    <cellStyle name="Separador de milhares 4 3" xfId="177" xr:uid="{00000000-0005-0000-0000-0000AB000000}"/>
    <cellStyle name="Separador de milhares 5" xfId="178" xr:uid="{00000000-0005-0000-0000-0000AC000000}"/>
    <cellStyle name="Separador de milhares 6" xfId="179" xr:uid="{00000000-0005-0000-0000-0000AD000000}"/>
    <cellStyle name="Separador de milhares 6 2" xfId="180" xr:uid="{00000000-0005-0000-0000-0000AE000000}"/>
    <cellStyle name="Texto de Aviso 2" xfId="42" xr:uid="{00000000-0005-0000-0000-0000AF000000}"/>
    <cellStyle name="Texto Explicativo 2" xfId="43" xr:uid="{00000000-0005-0000-0000-0000B0000000}"/>
    <cellStyle name="Title" xfId="181" xr:uid="{00000000-0005-0000-0000-0000B1000000}"/>
    <cellStyle name="Título 1 1" xfId="182" xr:uid="{00000000-0005-0000-0000-0000B2000000}"/>
    <cellStyle name="Título 1 2" xfId="45" xr:uid="{00000000-0005-0000-0000-0000B3000000}"/>
    <cellStyle name="Título 2 2" xfId="46" xr:uid="{00000000-0005-0000-0000-0000B4000000}"/>
    <cellStyle name="Título 3 2" xfId="47" xr:uid="{00000000-0005-0000-0000-0000B5000000}"/>
    <cellStyle name="Título 4 2" xfId="48" xr:uid="{00000000-0005-0000-0000-0000B6000000}"/>
    <cellStyle name="Título 5" xfId="44" xr:uid="{00000000-0005-0000-0000-0000B7000000}"/>
    <cellStyle name="Totais" xfId="183" xr:uid="{00000000-0005-0000-0000-0000B8000000}"/>
    <cellStyle name="Total 2" xfId="49" xr:uid="{00000000-0005-0000-0000-0000B9000000}"/>
    <cellStyle name="Verificar Célula" xfId="184" xr:uid="{00000000-0005-0000-0000-0000BA000000}"/>
    <cellStyle name="Vírgula 2" xfId="6" xr:uid="{00000000-0005-0000-0000-0000BB000000}"/>
    <cellStyle name="Vírgula 2 2" xfId="52" xr:uid="{00000000-0005-0000-0000-0000BC000000}"/>
    <cellStyle name="Vírgula 3" xfId="185" xr:uid="{00000000-0005-0000-0000-0000BD000000}"/>
    <cellStyle name="Vírgula 3 2" xfId="186" xr:uid="{00000000-0005-0000-0000-0000BE000000}"/>
    <cellStyle name="Vírgula 3 2 2" xfId="187" xr:uid="{00000000-0005-0000-0000-0000BF000000}"/>
    <cellStyle name="Vírgula 3 3" xfId="188" xr:uid="{00000000-0005-0000-0000-0000C0000000}"/>
    <cellStyle name="Vírgula 4" xfId="189" xr:uid="{00000000-0005-0000-0000-0000C1000000}"/>
    <cellStyle name="Vírgula 4 2" xfId="190" xr:uid="{00000000-0005-0000-0000-0000C2000000}"/>
    <cellStyle name="Vírgula 5" xfId="191" xr:uid="{00000000-0005-0000-0000-0000C3000000}"/>
    <cellStyle name="Vírgula 5 2" xfId="192" xr:uid="{00000000-0005-0000-0000-0000C4000000}"/>
    <cellStyle name="Vírgula 6" xfId="193" xr:uid="{00000000-0005-0000-0000-0000C5000000}"/>
    <cellStyle name="Vírgula 7" xfId="194" xr:uid="{00000000-0005-0000-0000-0000C6000000}"/>
    <cellStyle name="Vírgula 8" xfId="195" xr:uid="{00000000-0005-0000-0000-0000C7000000}"/>
    <cellStyle name="Warning Text" xfId="196" xr:uid="{00000000-0005-0000-0000-0000C8000000}"/>
    <cellStyle name="wgv" xfId="197" xr:uid="{00000000-0005-0000-0000-0000C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styles" Target="styles.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17</xdr:row>
      <xdr:rowOff>9526</xdr:rowOff>
    </xdr:from>
    <xdr:to>
      <xdr:col>2</xdr:col>
      <xdr:colOff>238125</xdr:colOff>
      <xdr:row>32</xdr:row>
      <xdr:rowOff>308017</xdr:rowOff>
    </xdr:to>
    <xdr:pic>
      <xdr:nvPicPr>
        <xdr:cNvPr id="2" name="Imagem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33350" y="3143251"/>
          <a:ext cx="2676525" cy="2955966"/>
        </a:xfrm>
        <a:prstGeom prst="rect">
          <a:avLst/>
        </a:prstGeom>
      </xdr:spPr>
    </xdr:pic>
    <xdr:clientData/>
  </xdr:twoCellAnchor>
  <xdr:twoCellAnchor editAs="oneCell">
    <xdr:from>
      <xdr:col>2</xdr:col>
      <xdr:colOff>309335</xdr:colOff>
      <xdr:row>17</xdr:row>
      <xdr:rowOff>28575</xdr:rowOff>
    </xdr:from>
    <xdr:to>
      <xdr:col>3</xdr:col>
      <xdr:colOff>1400175</xdr:colOff>
      <xdr:row>29</xdr:row>
      <xdr:rowOff>37255</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2881085" y="3162300"/>
          <a:ext cx="3310165" cy="2180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1200150</xdr:colOff>
      <xdr:row>114</xdr:row>
      <xdr:rowOff>276225</xdr:rowOff>
    </xdr:from>
    <xdr:to>
      <xdr:col>6</xdr:col>
      <xdr:colOff>419100</xdr:colOff>
      <xdr:row>114</xdr:row>
      <xdr:rowOff>1123950</xdr:rowOff>
    </xdr:to>
    <xdr:sp macro="" textlink="">
      <xdr:nvSpPr>
        <xdr:cNvPr id="2" name="Text Box 2">
          <a:extLst>
            <a:ext uri="{FF2B5EF4-FFF2-40B4-BE49-F238E27FC236}">
              <a16:creationId xmlns:a16="http://schemas.microsoft.com/office/drawing/2014/main" id="{00000000-0008-0000-1300-000002000000}"/>
            </a:ext>
          </a:extLst>
        </xdr:cNvPr>
        <xdr:cNvSpPr txBox="1">
          <a:spLocks noChangeArrowheads="1"/>
        </xdr:cNvSpPr>
      </xdr:nvSpPr>
      <xdr:spPr bwMode="auto">
        <a:xfrm>
          <a:off x="1200150" y="16021050"/>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twoCellAnchor>
    <xdr:from>
      <xdr:col>0</xdr:col>
      <xdr:colOff>1200150</xdr:colOff>
      <xdr:row>128</xdr:row>
      <xdr:rowOff>276225</xdr:rowOff>
    </xdr:from>
    <xdr:to>
      <xdr:col>6</xdr:col>
      <xdr:colOff>419100</xdr:colOff>
      <xdr:row>128</xdr:row>
      <xdr:rowOff>1123950</xdr:rowOff>
    </xdr:to>
    <xdr:sp macro="" textlink="">
      <xdr:nvSpPr>
        <xdr:cNvPr id="5" name="Text Box 2">
          <a:extLst>
            <a:ext uri="{FF2B5EF4-FFF2-40B4-BE49-F238E27FC236}">
              <a16:creationId xmlns:a16="http://schemas.microsoft.com/office/drawing/2014/main" id="{00000000-0008-0000-1300-000005000000}"/>
            </a:ext>
          </a:extLst>
        </xdr:cNvPr>
        <xdr:cNvSpPr txBox="1">
          <a:spLocks noChangeArrowheads="1"/>
        </xdr:cNvSpPr>
      </xdr:nvSpPr>
      <xdr:spPr bwMode="auto">
        <a:xfrm>
          <a:off x="1200150" y="18145125"/>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1460500</xdr:colOff>
      <xdr:row>60</xdr:row>
      <xdr:rowOff>276225</xdr:rowOff>
    </xdr:from>
    <xdr:to>
      <xdr:col>6</xdr:col>
      <xdr:colOff>419100</xdr:colOff>
      <xdr:row>60</xdr:row>
      <xdr:rowOff>1123950</xdr:rowOff>
    </xdr:to>
    <xdr:sp macro="" textlink="">
      <xdr:nvSpPr>
        <xdr:cNvPr id="2" name="Text Box 2">
          <a:extLst>
            <a:ext uri="{FF2B5EF4-FFF2-40B4-BE49-F238E27FC236}">
              <a16:creationId xmlns:a16="http://schemas.microsoft.com/office/drawing/2014/main" id="{00000000-0008-0000-1400-000002000000}"/>
            </a:ext>
          </a:extLst>
        </xdr:cNvPr>
        <xdr:cNvSpPr txBox="1">
          <a:spLocks noChangeArrowheads="1"/>
        </xdr:cNvSpPr>
      </xdr:nvSpPr>
      <xdr:spPr bwMode="auto">
        <a:xfrm>
          <a:off x="612775" y="10039350"/>
          <a:ext cx="346392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runo\Fotos%20Obras\TEMP\ALFREDO\WORK\RIO%20DAS%20OSTRAS\Ano%202003\CO-006\MEDI&#199;&#195;O%20ruas%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03EFADD2\Or&#231;amento%20Rio%20das%20Ostra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0.51\se&#231;&#227;o%20t&#233;cnica\Or&#231;amento%20Rio%20das%20Ostr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LEONARDO\01_SEDUC\01_Boletins\Boletim%2520Abril%25202005_R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Users\Alexandre\Desktop\CONSTR.%20NEIVA\MARIA%20CECILIA\OR&#199;AMENTO%20PSF%20-%20MARIA%20CEC&#205;LIA(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alex.teixeira\Documents\Bruno\Fotos%20Obras\TEMP\ALFREDO\WORK\RIO%20DAS%20OSTRAS\Ano%202003\CO-006\MEDI&#199;&#195;O%20ruas%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0.2\alex.teixeira\Documents\Bruno\Fotos%20Obras\TEMP\ALFREDO\WORK\RIO%20DAS%20OSTRAS\Ano%202003\CO-006\MEDI&#199;&#195;O%20ruas%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profiles\fernanda.castro\Desktop\2019\SAUDE%20-%20PRIMA%20QUALITA\RSS%20-%20Douglas\PROJETO%20%20-%20R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terra.com.br/Meus%20documentos/Obras/Mesquita/Banco%20de%20Areia/ETE/NSdaConceicao%20RE-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lly\vallo\Meus%20documentos\Vallo\Controle%20Margarid&#227;o%20e%20Pingo%20de%20O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1\HD02%20C01\SINAL\Rio%20das%20Ostras\Rua%20Albano%20F.%20Guimar&#227;es\Memorial%20descr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nal/co%2520013/RERA%252005%2520-%2520rev.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nal/co%20013/RERA%2005%20-%20rev.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User/CONFIG~1/Temp/RO/R_Ostras/JaneMaria/JaneMaria_v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rofiles\braulio.sales\Documents\192.168.0.2\folder\ricardo.carvalho\Documents\Ricardo%20Carvalho\TERESOPOLIS\teresopolis%20valendo%202016\LICITA&#199;&#195;O\192.168.0.51\se&#231;&#227;o%20t&#233;cnica\Or&#231;amento%20Rio%20das%20Ostr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ofiles\fernanda.castro\Documents\192.168.0.2\folder\ricardo.carvalho\Documents\Ricardo%20Carvalho\TERESOPOLIS\teresopolis%20valendo%202016\LICITA&#199;&#195;O\192.168.0.51\se&#231;&#227;o%20t&#233;cnica\Or&#231;amento%20Rio%20das%20Ostr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1ª MEDIÇÃO"/>
      <sheetName val="CRONO"/>
    </sheetNames>
    <sheetDataSet>
      <sheetData sheetId="0"/>
      <sheetData sheetId="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ificações Técnicas"/>
      <sheetName val="RESUMO DO ORÇAMENTO"/>
      <sheetName val="Financeiro"/>
      <sheetName val="Orçamento"/>
      <sheetName val="Memória de Cálculo"/>
      <sheetName val="Crono"/>
      <sheetName val="TABEMOP"/>
      <sheetName val="Emop0110"/>
      <sheetName val="TabelaEmop"/>
    </sheetNames>
    <sheetDataSet>
      <sheetData sheetId="0" refreshError="1"/>
      <sheetData sheetId="1" refreshError="1"/>
      <sheetData sheetId="2" refreshError="1"/>
      <sheetData sheetId="3" refreshError="1"/>
      <sheetData sheetId="4" refreshError="1"/>
      <sheetData sheetId="5" refreshError="1"/>
      <sheetData sheetId="6">
        <row r="4">
          <cell r="A4" t="str">
            <v>01.001.001-0</v>
          </cell>
          <cell r="B4" t="str">
            <v>LIMITE DE PLASTICIDADE</v>
          </cell>
          <cell r="C4" t="str">
            <v>UN</v>
          </cell>
        </row>
        <row r="5">
          <cell r="A5" t="str">
            <v>01.001.002-0</v>
          </cell>
          <cell r="B5" t="str">
            <v>LIMITE DE LIQUIDEZ</v>
          </cell>
          <cell r="C5" t="str">
            <v>UN</v>
          </cell>
        </row>
        <row r="6">
          <cell r="A6" t="str">
            <v>01.001.003-0</v>
          </cell>
          <cell r="B6" t="str">
            <v>LIMITE DE CONTRACAO</v>
          </cell>
          <cell r="C6" t="str">
            <v>UN</v>
          </cell>
        </row>
        <row r="7">
          <cell r="A7" t="str">
            <v>01.001.004-0</v>
          </cell>
          <cell r="B7" t="str">
            <v>ANALISE GRANULOM. S/SEDIMENTACAO (PENEIRAMENTO)</v>
          </cell>
          <cell r="C7" t="str">
            <v>UN</v>
          </cell>
        </row>
        <row r="8">
          <cell r="A8" t="str">
            <v>01.001.005-0</v>
          </cell>
          <cell r="B8" t="str">
            <v>ANALISE GRANULOM. C/SEDIMENTACAO</v>
          </cell>
          <cell r="C8" t="str">
            <v>UN</v>
          </cell>
        </row>
        <row r="9">
          <cell r="A9" t="str">
            <v>01.001.006-0</v>
          </cell>
          <cell r="B9" t="str">
            <v>MASSA ESPECIFICA REAL</v>
          </cell>
          <cell r="C9" t="str">
            <v>UN</v>
          </cell>
        </row>
        <row r="10">
          <cell r="A10" t="str">
            <v>01.001.007-0</v>
          </cell>
          <cell r="B10" t="str">
            <v>MASSA ESPECIFICA APARENTE "IN SITU"</v>
          </cell>
          <cell r="C10" t="str">
            <v>UN</v>
          </cell>
        </row>
        <row r="11">
          <cell r="A11" t="str">
            <v>01.001.008-0</v>
          </cell>
          <cell r="B11" t="str">
            <v>UMIDADE NATURAL EM ESTUFA</v>
          </cell>
          <cell r="C11" t="str">
            <v>UN</v>
          </cell>
        </row>
        <row r="12">
          <cell r="A12" t="str">
            <v>01.001.009-0</v>
          </cell>
          <cell r="B12" t="str">
            <v>EQUIVALENTE DE AREIA</v>
          </cell>
          <cell r="C12" t="str">
            <v>UN</v>
          </cell>
        </row>
        <row r="13">
          <cell r="A13" t="str">
            <v>01.001.010-0</v>
          </cell>
          <cell r="B13" t="str">
            <v>UMIDADE PELO METODO EXPEDITO "SPEEDY"</v>
          </cell>
          <cell r="C13" t="str">
            <v>UN</v>
          </cell>
        </row>
        <row r="14">
          <cell r="A14" t="str">
            <v>01.001.011-0</v>
          </cell>
          <cell r="B14" t="str">
            <v>COMPACTACAO: ENERGIA PROCTOR NORMAL</v>
          </cell>
          <cell r="C14" t="str">
            <v>UN</v>
          </cell>
        </row>
        <row r="15">
          <cell r="A15" t="str">
            <v>01.001.012-0</v>
          </cell>
          <cell r="B15" t="str">
            <v>COMPACTACAO: ENERGIA AASHO INTERMED.</v>
          </cell>
          <cell r="C15" t="str">
            <v>UN</v>
          </cell>
        </row>
        <row r="16">
          <cell r="A16" t="str">
            <v>01.001.013-0</v>
          </cell>
          <cell r="B16" t="str">
            <v>COMPACTACAO: ENERGIA AASHO MODIF.</v>
          </cell>
          <cell r="C16" t="str">
            <v>UN</v>
          </cell>
        </row>
        <row r="17">
          <cell r="A17" t="str">
            <v>01.001.014-0</v>
          </cell>
          <cell r="B17" t="str">
            <v>INDICE SUPORTE CALIFORNIA, P/ 1 PONTO, COMPACT. C/ENERGIA PROCTOR NORMAL</v>
          </cell>
          <cell r="C17" t="str">
            <v>UN</v>
          </cell>
        </row>
        <row r="18">
          <cell r="A18" t="str">
            <v>01.001.015-0</v>
          </cell>
          <cell r="B18" t="str">
            <v>INDICE SUPORTE CALIFORNIA, P/ 1 PONTO, COMPACT. C/ENERGIA AASHO INTERMED.</v>
          </cell>
          <cell r="C18" t="str">
            <v>UN</v>
          </cell>
        </row>
        <row r="19">
          <cell r="A19" t="str">
            <v>01.001.016-0</v>
          </cell>
          <cell r="B19" t="str">
            <v>INDICE SUPORTE CALIFORNIA, P/ 1 PONTO, COMPACT. C/ENERGIA AASHO MODIF.</v>
          </cell>
          <cell r="C19" t="str">
            <v>UN</v>
          </cell>
        </row>
        <row r="20">
          <cell r="A20" t="str">
            <v>01.001.017-0</v>
          </cell>
          <cell r="B20" t="str">
            <v>INDICE SUPORTE CALIFORNIA, P/ 3 PONTOS, COMPACT. C/ENERGIA PROCTOR NORMAL</v>
          </cell>
          <cell r="C20" t="str">
            <v>UN</v>
          </cell>
        </row>
        <row r="21">
          <cell r="A21" t="str">
            <v>01.001.018-0</v>
          </cell>
          <cell r="B21" t="str">
            <v>INDICE SUPORTE CALIFORNIA, P/ 3 PONTOS, COMPACT. C/ENERGIA AASHO INTERMED.</v>
          </cell>
          <cell r="C21" t="str">
            <v>UN</v>
          </cell>
        </row>
        <row r="22">
          <cell r="A22" t="str">
            <v>01.001.019-0</v>
          </cell>
          <cell r="B22" t="str">
            <v>INDICE SUPORTE CALIFORNIA, P/ 3 PONTOS, COMPACT. C/ENERGIA AASHO MODIF.</v>
          </cell>
          <cell r="C22" t="str">
            <v>UN</v>
          </cell>
        </row>
        <row r="23">
          <cell r="A23" t="str">
            <v>01.001.020-0</v>
          </cell>
          <cell r="B23" t="str">
            <v>INDICE SUPORTE CALIFORNIA, P/ 5 PONTOS, COMPACT. C/ENERGIA PROCTOR NORMAL</v>
          </cell>
          <cell r="C23" t="str">
            <v>UN</v>
          </cell>
        </row>
        <row r="24">
          <cell r="A24" t="str">
            <v>01.001.021-0</v>
          </cell>
          <cell r="B24" t="str">
            <v>INDICE SUPORTE CALIFORNIA, P/ 5 PONTOS, COMPACT. C/ENERGIA AASHO INTERMED.</v>
          </cell>
          <cell r="C24" t="str">
            <v>UN</v>
          </cell>
        </row>
        <row r="25">
          <cell r="A25" t="str">
            <v>01.001.022-0</v>
          </cell>
          <cell r="B25" t="str">
            <v>INDICE SUPORTE CALIFORNIA, P/ 5 PONTOS, COMPACT. C/ENERGIA AASHO MODIF.</v>
          </cell>
          <cell r="C25" t="str">
            <v>UN</v>
          </cell>
        </row>
        <row r="26">
          <cell r="A26" t="str">
            <v>01.001.023-0</v>
          </cell>
          <cell r="B26" t="str">
            <v>PERMEABILIDADE EM AMOSTRA NATURAL</v>
          </cell>
          <cell r="C26" t="str">
            <v>UN</v>
          </cell>
        </row>
        <row r="27">
          <cell r="A27" t="str">
            <v>01.001.024-0</v>
          </cell>
          <cell r="B27" t="str">
            <v>PERMEABILIDADE EM AMOSTRA MOLDADA ARGILOSA</v>
          </cell>
          <cell r="C27" t="str">
            <v>UN</v>
          </cell>
        </row>
        <row r="28">
          <cell r="A28" t="str">
            <v>01.001.025-0</v>
          </cell>
          <cell r="B28" t="str">
            <v>PERMEABILIDADE EM AMOSTRA DE AREIA</v>
          </cell>
          <cell r="C28" t="str">
            <v>UN</v>
          </cell>
        </row>
        <row r="29">
          <cell r="A29" t="str">
            <v>01.001.026-0</v>
          </cell>
          <cell r="B29" t="str">
            <v>COMPRESSAO SIMPLES EM AMOSTRA NATURAL P/CORPO-DE-PROVA</v>
          </cell>
          <cell r="C29" t="str">
            <v>UN</v>
          </cell>
        </row>
        <row r="30">
          <cell r="A30" t="str">
            <v>01.001.027-0</v>
          </cell>
          <cell r="B30" t="str">
            <v>COMPRESSAO SIMPLES EM AMOSTRA MOLDADA, P/CORPO-DE-PROVA</v>
          </cell>
          <cell r="C30" t="str">
            <v>UN</v>
          </cell>
        </row>
        <row r="31">
          <cell r="A31" t="str">
            <v>01.001.028-0</v>
          </cell>
          <cell r="B31" t="str">
            <v>ADENSAMENTO EM AMOSTRA NATURAL</v>
          </cell>
          <cell r="C31" t="str">
            <v>UN</v>
          </cell>
        </row>
        <row r="32">
          <cell r="A32" t="str">
            <v>01.001.029-0</v>
          </cell>
          <cell r="B32" t="str">
            <v>ADENSAMENTO EM AMOSTRA MOLDADA</v>
          </cell>
          <cell r="C32" t="str">
            <v>UN</v>
          </cell>
        </row>
        <row r="33">
          <cell r="A33" t="str">
            <v>01.001.030-0</v>
          </cell>
          <cell r="B33" t="str">
            <v>ADENSAMENTO: PAR DE ENSAIOS P/DETERMINACAO DO FATOR DE CORRECAO DE COEFICIENTE DE RECALQUE</v>
          </cell>
          <cell r="C33" t="str">
            <v>UN</v>
          </cell>
        </row>
        <row r="34">
          <cell r="A34" t="str">
            <v>01.001.031-0</v>
          </cell>
          <cell r="B34" t="str">
            <v>CIZALHAMENTO LENTO, P/CORPO-DE-PROVA</v>
          </cell>
          <cell r="C34" t="str">
            <v>UN</v>
          </cell>
        </row>
        <row r="35">
          <cell r="A35" t="str">
            <v>01.001.032-0</v>
          </cell>
          <cell r="B35" t="str">
            <v>CIZALHAMENTO RAPIDO, P/CORPO-DE-PROVA</v>
          </cell>
          <cell r="C35" t="str">
            <v>UN</v>
          </cell>
        </row>
        <row r="36">
          <cell r="A36" t="str">
            <v>01.001.033-0</v>
          </cell>
          <cell r="B36" t="str">
            <v>TRIAXIAL DRENADO, EM AMOSTRA NATURAL, P/CORPO-DE-PROVA</v>
          </cell>
          <cell r="C36" t="str">
            <v>UN</v>
          </cell>
        </row>
        <row r="37">
          <cell r="A37" t="str">
            <v>01.001.034-0</v>
          </cell>
          <cell r="B37" t="str">
            <v>TRIAXIAL DRENADO, EM AMOSTRA MOLDADA, P/CORPO-DE-PROVA</v>
          </cell>
          <cell r="C37" t="str">
            <v>UN</v>
          </cell>
        </row>
        <row r="38">
          <cell r="A38" t="str">
            <v>01.001.035-0</v>
          </cell>
          <cell r="B38" t="str">
            <v>TRIAXIAL NAO DRENADO, EM AMOSTRA NATURAL, P/CORPO-DE-PROVA</v>
          </cell>
          <cell r="C38" t="str">
            <v>UN</v>
          </cell>
        </row>
        <row r="39">
          <cell r="A39" t="str">
            <v>01.001.036-0</v>
          </cell>
          <cell r="B39" t="str">
            <v>TRIAXIAL NAO DRENADO, EM AMOSTRA MOLDADA, P/CORPO-DE-PROVA</v>
          </cell>
          <cell r="C39" t="str">
            <v>UN</v>
          </cell>
        </row>
        <row r="40">
          <cell r="A40" t="str">
            <v>01.001.037-0</v>
          </cell>
          <cell r="B40" t="str">
            <v>TRIAXIAL NAO DRENADO, PRE-ADENSADO, EM AMOSTRA NATURAL, P/CORPO-DE-PROVA</v>
          </cell>
          <cell r="C40" t="str">
            <v>UN</v>
          </cell>
        </row>
        <row r="41">
          <cell r="A41" t="str">
            <v>01.001.038-0</v>
          </cell>
          <cell r="B41" t="str">
            <v>TRIAXIAL NAO DRENADO, PRE-ADENSADO, EM AMOSTRA MOLDADA, P/CORPO-DE-PROVA</v>
          </cell>
          <cell r="C41" t="str">
            <v>UN</v>
          </cell>
        </row>
        <row r="42">
          <cell r="A42" t="str">
            <v>01.001.039-0</v>
          </cell>
          <cell r="B42" t="str">
            <v>DURABILIDADE POR MOLHAGEM E SECAGEM, EM SOLO-CIM., P/ENSAIO</v>
          </cell>
          <cell r="C42" t="str">
            <v>UN</v>
          </cell>
        </row>
        <row r="43">
          <cell r="A43" t="str">
            <v>01.001.040-0</v>
          </cell>
          <cell r="B43" t="str">
            <v>SONDAGEM MANUAL, COM TRADO CAVADEIRA, P/METRO LINEAR OU FRACAO</v>
          </cell>
          <cell r="C43" t="str">
            <v>M</v>
          </cell>
        </row>
        <row r="44">
          <cell r="A44" t="str">
            <v>01.001.042-0</v>
          </cell>
          <cell r="B44" t="str">
            <v>SONDAGEM MANUAL, C/PA E PICARETA, P/METRO LINEAR OU FRACAO</v>
          </cell>
          <cell r="C44" t="str">
            <v>M</v>
          </cell>
        </row>
        <row r="45">
          <cell r="A45" t="str">
            <v>01.001.043-0</v>
          </cell>
          <cell r="B45" t="str">
            <v>SONDAGEM DE RECONHECIMENTO A TRADO MANUAL DE 4", P/TRADO DE6", ACRESCENTAR 50% AO VALOR DESTE ITEM</v>
          </cell>
          <cell r="C45" t="str">
            <v>M</v>
          </cell>
        </row>
        <row r="46">
          <cell r="A46" t="str">
            <v>01.001.044-0</v>
          </cell>
          <cell r="B46" t="str">
            <v>SONDAGEM EXPEDITA, DE SIMPLES RECONHECIMENTO A PERCUSSAO EXCLUSIVAMENTE P/LAVAGEM, DIAM. DE 2"</v>
          </cell>
          <cell r="C46" t="str">
            <v>M</v>
          </cell>
        </row>
        <row r="47">
          <cell r="A47" t="str">
            <v>01.001.046-0</v>
          </cell>
          <cell r="B47" t="str">
            <v>FRACIONAMENTO QUIMICO (METODO ROSTLER)</v>
          </cell>
          <cell r="C47" t="str">
            <v>UN</v>
          </cell>
        </row>
        <row r="48">
          <cell r="A48" t="str">
            <v>01.001.047-0</v>
          </cell>
          <cell r="B48" t="str">
            <v>ENSAIO DE PALHETA (VANE TEST), REALIZADO NO CAMPO, EXCL. PERFURACAO</v>
          </cell>
          <cell r="C48" t="str">
            <v>UN</v>
          </cell>
        </row>
        <row r="49">
          <cell r="A49" t="str">
            <v>01.001.048-0</v>
          </cell>
          <cell r="B49" t="str">
            <v>ENSAIO DE PALHETA ("VANE TEST"), REALIZADO EM LABORATORIO</v>
          </cell>
          <cell r="C49" t="str">
            <v>UN</v>
          </cell>
        </row>
        <row r="50">
          <cell r="A50" t="str">
            <v>01.001.049-0</v>
          </cell>
          <cell r="B50" t="str">
            <v>CLASSIFICACAO MACROSCOPICA DE AMOSTRAS DE SONDAGEM ROTATIVA</v>
          </cell>
          <cell r="C50" t="str">
            <v>M</v>
          </cell>
        </row>
        <row r="51">
          <cell r="A51" t="str">
            <v>01.001.050-0</v>
          </cell>
          <cell r="B51" t="str">
            <v>CLASSIFICACAO MACROSCOPICA DE AMOSTRAS DE SONDAGEM ROTATIVA,C/LAMINA DE ROCHA</v>
          </cell>
          <cell r="C51" t="str">
            <v>M</v>
          </cell>
        </row>
        <row r="52">
          <cell r="A52" t="str">
            <v>01.001.051-0</v>
          </cell>
          <cell r="B52" t="str">
            <v>BRITAGEM EM LABORATORIO, DE BL. DE ROCHA, MATACOES OU TESTEMUNHOS DE SONDAGEM ROTATIVA, P/AMOSTRA REPRESENTATIVA</v>
          </cell>
          <cell r="C52" t="str">
            <v>UN</v>
          </cell>
        </row>
        <row r="53">
          <cell r="A53" t="str">
            <v>01.001.052-0</v>
          </cell>
          <cell r="B53" t="str">
            <v>MINI-CBR E EXPANSAO DE SOLO COMPACTADO EM EQUIP. MINIATURA</v>
          </cell>
          <cell r="C53" t="str">
            <v>UN</v>
          </cell>
        </row>
        <row r="54">
          <cell r="A54" t="str">
            <v>01.001.053-0</v>
          </cell>
          <cell r="B54" t="str">
            <v>MINI-MCV - SOLO COMPACTADO EM EQUIP. MINIATURA</v>
          </cell>
          <cell r="C54" t="str">
            <v>UN</v>
          </cell>
        </row>
        <row r="55">
          <cell r="A55" t="str">
            <v>01.001.054-0</v>
          </cell>
          <cell r="B55" t="str">
            <v>DETERMINACAO DA PERDA DE MASSA P/IMERSAO DE SOLOS COMPACTADOS EM EQUIP. MINIATURA</v>
          </cell>
          <cell r="C55" t="str">
            <v>UN</v>
          </cell>
        </row>
        <row r="56">
          <cell r="A56" t="str">
            <v>01.001.055-0</v>
          </cell>
          <cell r="B56" t="str">
            <v>EXTRACAO DE AMOSTRA INDEFORMADA EM BL. DE 30 X 30 X 30CM</v>
          </cell>
          <cell r="C56" t="str">
            <v>UN</v>
          </cell>
        </row>
        <row r="57">
          <cell r="A57" t="str">
            <v>01.001.056-0</v>
          </cell>
          <cell r="B57" t="str">
            <v>CLASSIFICACAO DE SOLOS TROPICAIS P/FINALIDADES ROD., UTILIZ.CORPOS-DE-PROVA COMPACTADOS EM EQUIP. MINIATURA</v>
          </cell>
          <cell r="C57" t="str">
            <v>UN</v>
          </cell>
        </row>
        <row r="58">
          <cell r="A58" t="str">
            <v>01.001.057-0</v>
          </cell>
          <cell r="B58" t="str">
            <v>EXTRACAO DE AMOSTRA INDEFORMADA EM ANEL, BISELADO</v>
          </cell>
          <cell r="C58" t="str">
            <v>UN</v>
          </cell>
        </row>
        <row r="59">
          <cell r="A59" t="str">
            <v>01.001.059-0</v>
          </cell>
          <cell r="B59" t="str">
            <v>EXTRACAO DE AMOSTRA TIPO "SHELBY", DURANTE SERV. DE SONDAGEMDO SOLO</v>
          </cell>
          <cell r="C59" t="str">
            <v>UN</v>
          </cell>
        </row>
        <row r="60">
          <cell r="A60" t="str">
            <v>01.001.060-0</v>
          </cell>
          <cell r="B60" t="str">
            <v>AMOSTRA DE SOLO PREPARACAO P/ENSAIOS DE COMPACT. E ENSAIOS DE CARACTERIZACAO</v>
          </cell>
          <cell r="C60" t="str">
            <v>UN</v>
          </cell>
        </row>
        <row r="61">
          <cell r="A61" t="str">
            <v>01.001.061-0</v>
          </cell>
          <cell r="B61" t="str">
            <v>GRAOS DE SOLOS QUE PASSAM NA PENEIRA DE 4,8MM - DETERMINACAODA MASSA ESPECIFICA</v>
          </cell>
          <cell r="C61" t="str">
            <v>UN</v>
          </cell>
        </row>
        <row r="62">
          <cell r="A62" t="str">
            <v>01.001.062-0</v>
          </cell>
          <cell r="B62" t="str">
            <v>ADENSAMENTO UNIDIMENSIONAL</v>
          </cell>
          <cell r="C62" t="str">
            <v>UN</v>
          </cell>
        </row>
        <row r="63">
          <cell r="A63" t="str">
            <v>01.001.063-0</v>
          </cell>
          <cell r="B63" t="str">
            <v>METODO RIEDEL-WEBER (AGREG. GRAUDO)</v>
          </cell>
          <cell r="C63" t="str">
            <v>UN</v>
          </cell>
        </row>
        <row r="64">
          <cell r="A64" t="str">
            <v>01.001.064-0</v>
          </cell>
          <cell r="B64" t="str">
            <v>COMPACTACAO DE SOLO EM EQUIP. MINIATURA</v>
          </cell>
          <cell r="C64" t="str">
            <v>UN</v>
          </cell>
        </row>
        <row r="65">
          <cell r="A65" t="str">
            <v>01.001.065-0</v>
          </cell>
          <cell r="B65" t="str">
            <v>ENSAIO DE PERDA D'AGUA DURANTE A SONDAGEM ROTATIVA EM ROCHA,CONSTANDO DE 3 ESTAGIOS DE PRESSAO</v>
          </cell>
          <cell r="C65" t="str">
            <v>UN</v>
          </cell>
        </row>
        <row r="66">
          <cell r="A66" t="str">
            <v>01.001.066-0</v>
          </cell>
          <cell r="B66" t="str">
            <v>ENSAIO DE PERDA D'AGUA DURANTE SONDAGEM ROTATIVA EM ROCHA, CONSTANDO DE 5 ESTAGIOS DE PRESSAO</v>
          </cell>
          <cell r="C66" t="str">
            <v>UN</v>
          </cell>
        </row>
        <row r="67">
          <cell r="A67" t="str">
            <v>01.001.068-0</v>
          </cell>
          <cell r="B67" t="str">
            <v>ENSAIO DE PENETRACAO TIPO "DEEP SOUNDING"</v>
          </cell>
          <cell r="C67" t="str">
            <v>M</v>
          </cell>
        </row>
        <row r="68">
          <cell r="A68" t="str">
            <v>01.001.069-0</v>
          </cell>
          <cell r="B68" t="str">
            <v>ENSAIO DE INFILTRACAO EM SOLO</v>
          </cell>
          <cell r="C68" t="str">
            <v>UN</v>
          </cell>
        </row>
        <row r="69">
          <cell r="A69" t="str">
            <v>01.001.071-0</v>
          </cell>
          <cell r="B69" t="str">
            <v>ENSAIO DE CARACTERIZACAO GEOTECNICA DE SOLOS, C/UTILIZACAO DE DILATOMETRO</v>
          </cell>
          <cell r="C69" t="str">
            <v>UN</v>
          </cell>
        </row>
        <row r="70">
          <cell r="A70" t="str">
            <v>01.001.073-0</v>
          </cell>
          <cell r="B70" t="str">
            <v>ENSAIO DE PENETRACAO TIPO SPT</v>
          </cell>
          <cell r="C70" t="str">
            <v>UN</v>
          </cell>
        </row>
        <row r="71">
          <cell r="A71" t="str">
            <v>01.001.075-1</v>
          </cell>
          <cell r="B71" t="str">
            <v>PERFURACAO MANUAL DE SOLO, A TRADO ATE 6"</v>
          </cell>
          <cell r="C71" t="str">
            <v>M</v>
          </cell>
        </row>
        <row r="72">
          <cell r="A72" t="str">
            <v>01.001.076-0</v>
          </cell>
          <cell r="B72" t="str">
            <v>PERFURACAO MANUAL DE SOLO, A TRADO ATE 8"</v>
          </cell>
          <cell r="C72" t="str">
            <v>M</v>
          </cell>
        </row>
        <row r="73">
          <cell r="A73" t="str">
            <v>01.001.077-0</v>
          </cell>
          <cell r="B73" t="str">
            <v>PERFURACAO MANUAL DE SOLO, A TRADO ATE 10"</v>
          </cell>
          <cell r="C73" t="str">
            <v>M</v>
          </cell>
        </row>
        <row r="74">
          <cell r="A74" t="str">
            <v>01.001.081-0</v>
          </cell>
          <cell r="B74" t="str">
            <v>ANALISE GRANULOM. EM AGREG. MIUDO</v>
          </cell>
          <cell r="C74" t="str">
            <v>UN</v>
          </cell>
        </row>
        <row r="75">
          <cell r="A75" t="str">
            <v>01.001.082-0</v>
          </cell>
          <cell r="B75" t="str">
            <v>ANALISE GRANULOM. EM AGREG. GRAUDO</v>
          </cell>
          <cell r="C75" t="str">
            <v>UN</v>
          </cell>
        </row>
        <row r="76">
          <cell r="A76" t="str">
            <v>01.001.083-0</v>
          </cell>
          <cell r="B76" t="str">
            <v>AVALIACAO DAS IMPUREZAS ORGANICAS DAS AREIAS</v>
          </cell>
          <cell r="C76" t="str">
            <v>UN</v>
          </cell>
        </row>
        <row r="77">
          <cell r="A77" t="str">
            <v>01.001.084-0</v>
          </cell>
          <cell r="B77" t="str">
            <v>QUALIDADE DA AREIA C/ANALISE GRANULOM. E INDICE DE MATERIA ORGANICA</v>
          </cell>
          <cell r="C77" t="str">
            <v>UN</v>
          </cell>
        </row>
        <row r="78">
          <cell r="A78" t="str">
            <v>01.001.085-0</v>
          </cell>
          <cell r="B78" t="str">
            <v>TEOR DE ARGILA EM TORROES (AGREG. MIUDO)</v>
          </cell>
          <cell r="C78" t="str">
            <v>UN</v>
          </cell>
        </row>
        <row r="79">
          <cell r="A79" t="str">
            <v>01.001.086-0</v>
          </cell>
          <cell r="B79" t="str">
            <v>TEOR DE ARGILA EM TORROES (AGREG. GRAUDO)</v>
          </cell>
          <cell r="C79" t="str">
            <v>UN</v>
          </cell>
        </row>
        <row r="80">
          <cell r="A80" t="str">
            <v>01.001.087-0</v>
          </cell>
          <cell r="B80" t="str">
            <v>TEOR DE MAT. PULVERULENTOS (AGREG. MIUDO)</v>
          </cell>
          <cell r="C80" t="str">
            <v>UN</v>
          </cell>
        </row>
        <row r="81">
          <cell r="A81" t="str">
            <v>01.001.088-0</v>
          </cell>
          <cell r="B81" t="str">
            <v>TEOR DE MAT. PULVERULENTOS (AGREG. GRAUDO)</v>
          </cell>
          <cell r="C81" t="str">
            <v>UN</v>
          </cell>
        </row>
        <row r="82">
          <cell r="A82" t="str">
            <v>01.001.089-0</v>
          </cell>
          <cell r="B82" t="str">
            <v>DENSIDADE REAL (AGREG. MIUDO)</v>
          </cell>
          <cell r="C82" t="str">
            <v>UN</v>
          </cell>
        </row>
        <row r="83">
          <cell r="A83" t="str">
            <v>01.001.090-0</v>
          </cell>
          <cell r="B83" t="str">
            <v>DENSIDADE REAL (AGREG. GRAUDO)</v>
          </cell>
          <cell r="C83" t="str">
            <v>UN</v>
          </cell>
        </row>
        <row r="84">
          <cell r="A84" t="str">
            <v>01.001.091-0</v>
          </cell>
          <cell r="B84" t="str">
            <v>DENSIDADE APARENTE (AGREG. MIUDO)</v>
          </cell>
          <cell r="C84" t="str">
            <v>UN</v>
          </cell>
        </row>
        <row r="85">
          <cell r="A85" t="str">
            <v>01.001.092-0</v>
          </cell>
          <cell r="B85" t="str">
            <v>DENSIDADE APARENTE (AGREG. GRAUDO)</v>
          </cell>
          <cell r="C85" t="str">
            <v>UN</v>
          </cell>
        </row>
        <row r="86">
          <cell r="A86" t="str">
            <v>01.001.093-0</v>
          </cell>
          <cell r="B86" t="str">
            <v>DESGASTE A ABRASAO "LOS ANGELES"</v>
          </cell>
          <cell r="C86" t="str">
            <v>UN</v>
          </cell>
        </row>
        <row r="87">
          <cell r="A87" t="str">
            <v>01.001.094-0</v>
          </cell>
          <cell r="B87" t="str">
            <v>ESMAGAMENTO</v>
          </cell>
          <cell r="C87" t="str">
            <v>UN</v>
          </cell>
        </row>
        <row r="88">
          <cell r="A88" t="str">
            <v>01.001.095-0</v>
          </cell>
          <cell r="B88" t="str">
            <v>RESISTENCIA AO IMPACTO "TRETON"</v>
          </cell>
          <cell r="C88" t="str">
            <v>UN</v>
          </cell>
        </row>
        <row r="89">
          <cell r="A89" t="str">
            <v>01.001.096-0</v>
          </cell>
          <cell r="B89" t="str">
            <v>INDICE DE FORMA (CUBICIDADE)</v>
          </cell>
          <cell r="C89" t="str">
            <v>UN</v>
          </cell>
        </row>
        <row r="90">
          <cell r="A90" t="str">
            <v>01.001.097-0</v>
          </cell>
          <cell r="B90" t="str">
            <v>QUALIDADE DE AGREG. PELO USO DE SOLUCAO DE SULFATO DE SODIOOU MAGNESIO, EM AGREG. MIUDO</v>
          </cell>
          <cell r="C90" t="str">
            <v>UN</v>
          </cell>
        </row>
        <row r="91">
          <cell r="A91" t="str">
            <v>01.001.098-0</v>
          </cell>
          <cell r="B91" t="str">
            <v>QUALIDADE DE AGREG. PELO USO DE SOLUCAO DE SULFATO DE SODIOOU MAGNESIO, EM AGREG. GRAUDO</v>
          </cell>
          <cell r="C91" t="str">
            <v>UN</v>
          </cell>
        </row>
        <row r="92">
          <cell r="A92" t="str">
            <v>01.001.121-0</v>
          </cell>
          <cell r="B92" t="str">
            <v>REMATE OU CAPEAMENTO DE CORPO-DE-PROVA CILINDRICO, DE 15 X 30CM P/TOPO</v>
          </cell>
          <cell r="C92" t="str">
            <v>UN</v>
          </cell>
        </row>
        <row r="93">
          <cell r="A93" t="str">
            <v>01.001.123-0</v>
          </cell>
          <cell r="B93" t="str">
            <v>RESISTENCIA A COMPRESSAO DE CORPO-DE-PROVA CILINDRICO DE 15X 30CM, P/CORPO-DE-PROVA</v>
          </cell>
          <cell r="C93" t="str">
            <v>UN</v>
          </cell>
        </row>
        <row r="94">
          <cell r="A94" t="str">
            <v>01.001.124-0</v>
          </cell>
          <cell r="B94" t="str">
            <v>RESISTENCIA A COMPRESSAO SIMPLES DE CORPO-DE-PROVA DE ARGAM.DE CONCR., C/ 5 X 10CM, P/CORPO-DE-PROVA</v>
          </cell>
          <cell r="C94" t="str">
            <v>UN</v>
          </cell>
        </row>
        <row r="95">
          <cell r="A95" t="str">
            <v>01.001.125-0</v>
          </cell>
          <cell r="B95" t="str">
            <v>RESISTENCIA A TRACAO, NA FLEXAO, EM CORPO-DE-PROVA PRISMATICO, C/ESFORCO ATE 5T</v>
          </cell>
          <cell r="C95" t="str">
            <v>UN</v>
          </cell>
        </row>
        <row r="96">
          <cell r="A96" t="str">
            <v>01.001.126-0</v>
          </cell>
          <cell r="B96" t="str">
            <v>RESISTENCIA A TRACAO, NA FLEXAO, EM CORPO-DE-PROVA PRISMATICO, C/ESFORCO DE 5 ATE 30T</v>
          </cell>
          <cell r="C96" t="str">
            <v>UN</v>
          </cell>
        </row>
        <row r="97">
          <cell r="A97" t="str">
            <v>01.001.127-0</v>
          </cell>
          <cell r="B97" t="str">
            <v>RESISTENCIA A TRACAO, NA FLEXAO, EM CORPO-DE-PROVA PRISMATICO, C/ESFORCO DE 30 ATE 200T</v>
          </cell>
          <cell r="C97" t="str">
            <v>UN</v>
          </cell>
        </row>
        <row r="98">
          <cell r="A98" t="str">
            <v>01.001.128-0</v>
          </cell>
          <cell r="B98" t="str">
            <v>RESISTENCIA A COMPRESSAO SIMPLES DE CORPO-DE-PROVA C/AUXILIODE ESCLEROMETRO, P/CORPO-DE-PROVA</v>
          </cell>
          <cell r="C98" t="str">
            <v>UN</v>
          </cell>
        </row>
        <row r="99">
          <cell r="A99" t="str">
            <v>01.001.129-0</v>
          </cell>
          <cell r="B99" t="str">
            <v>"SLUMP TEST"</v>
          </cell>
          <cell r="C99" t="str">
            <v>UN</v>
          </cell>
        </row>
        <row r="100">
          <cell r="A100" t="str">
            <v>01.001.130-0</v>
          </cell>
          <cell r="B100" t="str">
            <v>DOSAGEM C/ESTUDO GRANULOM. DOS AGREG., OBT. MIST. EXPERIMENTAIS, C/RUTURA DE CORPOS-DE-PROVA, 1 AGREG. MIUDO E 1 GRAUDO</v>
          </cell>
          <cell r="C100" t="str">
            <v>UN</v>
          </cell>
        </row>
        <row r="101">
          <cell r="A101" t="str">
            <v>01.001.131-0</v>
          </cell>
          <cell r="B101" t="str">
            <v>DOSAGEM C/ESTUDO GRANULOM. DOS AGREG., OBT. MIST. EXPERIMENTAIS E C/RUTURA DE CORPOS-DE-PROVA, P/CADA AGREG. MIUDO ADIC.</v>
          </cell>
          <cell r="C101" t="str">
            <v>UN</v>
          </cell>
        </row>
        <row r="102">
          <cell r="A102" t="str">
            <v>01.001.132-0</v>
          </cell>
          <cell r="B102" t="str">
            <v>DOSAGEM C/ESTUDO GRANULOM. DOS AGREG., OBT. MIST. EXPERIMENTAIS C/RUTURA DE CORPOS-DE-PROVA, P/CADA AGREG. GRAUDO ADIC.</v>
          </cell>
          <cell r="C102" t="str">
            <v>UN</v>
          </cell>
        </row>
        <row r="103">
          <cell r="A103" t="str">
            <v>01.001.133-0</v>
          </cell>
          <cell r="B103" t="str">
            <v>DETERMINACAO DE OUTROS TRACOS A PARTIR DE GRAFICOS, MENCIONADOS NO ITEM 01.001.130, P/TRACO</v>
          </cell>
          <cell r="C103" t="str">
            <v>UN</v>
          </cell>
        </row>
        <row r="104">
          <cell r="A104" t="str">
            <v>01.001.134-0</v>
          </cell>
          <cell r="B104" t="str">
            <v>DOSAGEM C/ESTUDO GRANULOM. DOS AGREG. DA MESMA QUALIDADE, C/PROPORCOES DIFERENTES DE CIM., 1 AGREG. MIUDO E 1 GRAUDO</v>
          </cell>
          <cell r="C104" t="str">
            <v>UN</v>
          </cell>
        </row>
        <row r="105">
          <cell r="A105" t="str">
            <v>01.001.135-0</v>
          </cell>
          <cell r="B105" t="str">
            <v>DOSAGEM C/ESTUDO GRANULOM. DOS AGREG. DA MESMA QUALIDADE, PROPORCOES DIFERENTES CIM., MAIS DE 1 AGREG. MIUDO E GRAUDO</v>
          </cell>
          <cell r="C105" t="str">
            <v>UN</v>
          </cell>
        </row>
        <row r="106">
          <cell r="A106" t="str">
            <v>01.001.136-0</v>
          </cell>
          <cell r="B106" t="str">
            <v>DOSAGEM C/ESTUDO GRANULOM. DOS AGREG., DETERMINACAO DE MAISTRACOS A PARTIR DOS GRAFICOS CORRESPONDENTES, P/TRACO</v>
          </cell>
          <cell r="C106" t="str">
            <v>UN</v>
          </cell>
        </row>
        <row r="107">
          <cell r="A107" t="str">
            <v>01.001.137-0</v>
          </cell>
          <cell r="B107" t="str">
            <v>TRACADO DAS CURVAS QUE CORRELACIONAM A RESIST. A COMPRES. AOFATOR AGUA-CIM., C/MOLDAGEM DE 24 CORPOS-DE-PROVA</v>
          </cell>
          <cell r="C107" t="str">
            <v>UN</v>
          </cell>
        </row>
        <row r="108">
          <cell r="A108" t="str">
            <v>01.001.138-0</v>
          </cell>
          <cell r="B108" t="str">
            <v>RECONSTITUICAO DE TRACOS DE CONCR., P/TRACO</v>
          </cell>
          <cell r="C108" t="str">
            <v>UN</v>
          </cell>
        </row>
        <row r="109">
          <cell r="A109" t="str">
            <v>01.001.143-0</v>
          </cell>
          <cell r="B109" t="str">
            <v>ENSAIO DE RESIST. A TRACAO SIMPLES P/COMPRESSAO DIAMETRAL DECORPOS-DE-PROVA CILINDRICOS DE 15 X 30CM</v>
          </cell>
          <cell r="C109" t="str">
            <v>UN</v>
          </cell>
        </row>
        <row r="110">
          <cell r="A110" t="str">
            <v>01.001.144-0</v>
          </cell>
          <cell r="B110" t="str">
            <v>RESISTENCIA A COMPRESSAO E TRACAO, MODULO DE ELASTICIDADE DINAMICA</v>
          </cell>
          <cell r="C110" t="str">
            <v>UN</v>
          </cell>
        </row>
        <row r="111">
          <cell r="A111" t="str">
            <v>01.001.145-0</v>
          </cell>
          <cell r="B111" t="str">
            <v>DETERMINACAO DO AR INCORPORADO EM CONCR.</v>
          </cell>
          <cell r="C111" t="str">
            <v>UN</v>
          </cell>
        </row>
        <row r="112">
          <cell r="A112" t="str">
            <v>01.001.147-0</v>
          </cell>
          <cell r="B112" t="str">
            <v>MOLDAGEM E COLETA DE CORPO-DE-PROVA DE CONCR., EXECUTADO P/FIRMA ESPECIALIZADA, INCL. TRANSP. ATE 50KM</v>
          </cell>
          <cell r="C112" t="str">
            <v>UN</v>
          </cell>
        </row>
        <row r="113">
          <cell r="A113" t="str">
            <v>01.001.148-0</v>
          </cell>
          <cell r="B113" t="str">
            <v>MOLDAGEM E COLETA DE CORPO-DE-PROVA DE CONCR. EXECUTADO P/FIRMA ESPECIALIZADA, INCL. TRANSP. P/DISTANCIA DE 51 A 100KM</v>
          </cell>
          <cell r="C113" t="str">
            <v>UN</v>
          </cell>
        </row>
        <row r="114">
          <cell r="A114" t="str">
            <v>01.001.149-0</v>
          </cell>
          <cell r="B114" t="str">
            <v>MOLDAGEM E COLETA DE CORPO-DE-PROVA DE CONCR. EXECUTADO P/FIRMA ESPECIALIZADA, INCL. TRANSP. P/DISTANCIA DE 101 A 250KM</v>
          </cell>
          <cell r="C114" t="str">
            <v>UN</v>
          </cell>
        </row>
        <row r="115">
          <cell r="A115" t="str">
            <v>01.001.150-0</v>
          </cell>
          <cell r="B115" t="str">
            <v>CONTROLE TECNOL. DE OBRAS EM CONCR. ARMADO, CONSID. COLETA,MOLDAGEM E CAPEAMENTO,TRANSP.ATE 50KM,MEDIDO P/ M3 DE CONCR.</v>
          </cell>
          <cell r="C115" t="str">
            <v>M3</v>
          </cell>
        </row>
        <row r="116">
          <cell r="A116" t="str">
            <v>01.001.151-0</v>
          </cell>
          <cell r="B116" t="str">
            <v>CONTROLE TECNOL. DE OBRAS EM CONCR. ARMADO, CONSID. COLETA,MOLDAGEM E CAPEAMENTO,TRANSP.ATE 100KM,MEDIDO P/ M3 DE CONCR.</v>
          </cell>
          <cell r="C116" t="str">
            <v>M3</v>
          </cell>
        </row>
        <row r="117">
          <cell r="A117" t="str">
            <v>01.001.152-0</v>
          </cell>
          <cell r="B117" t="str">
            <v>CONTROLE TECNOL. DE OBRAS EM CONCR. ARMADO, CONSID. COLETA,MOLDAGEM E CAPEAMENTO,TRANSP.ATE 250KM,MEDIDO P/ M3 DE CONCR.</v>
          </cell>
          <cell r="C117" t="str">
            <v>M3</v>
          </cell>
        </row>
        <row r="118">
          <cell r="A118" t="str">
            <v>01.001.160-0</v>
          </cell>
          <cell r="B118" t="str">
            <v>PENETRACAO A 25°C, 100G, 5S</v>
          </cell>
          <cell r="C118" t="str">
            <v>UN</v>
          </cell>
        </row>
        <row r="119">
          <cell r="A119" t="str">
            <v>01.001.161-0</v>
          </cell>
          <cell r="B119" t="str">
            <v>PONTO DE FULGOR CLEVELAND</v>
          </cell>
          <cell r="C119" t="str">
            <v>UN</v>
          </cell>
        </row>
        <row r="120">
          <cell r="A120" t="str">
            <v>01.001.162-0</v>
          </cell>
          <cell r="B120" t="str">
            <v>DUCTIBILIDADE A 25°C</v>
          </cell>
          <cell r="C120" t="str">
            <v>UN</v>
          </cell>
        </row>
        <row r="121">
          <cell r="A121" t="str">
            <v>01.001.163-0</v>
          </cell>
          <cell r="B121" t="str">
            <v>VISCOSIDADE SSF, A CADA TEMPERATURA P/EMULSAO</v>
          </cell>
          <cell r="C121" t="str">
            <v>UN</v>
          </cell>
        </row>
        <row r="122">
          <cell r="A122" t="str">
            <v>01.001.164-0</v>
          </cell>
          <cell r="B122" t="str">
            <v>VISCOSIDADE SSF, A CADA TEMPERATURA P/ASF. DILUIDO</v>
          </cell>
          <cell r="C122" t="str">
            <v>UN</v>
          </cell>
        </row>
        <row r="123">
          <cell r="A123" t="str">
            <v>01.001.165-0</v>
          </cell>
          <cell r="B123" t="str">
            <v>VISCOSIDADE CINEMATICA, A CADA TEMPERATURA</v>
          </cell>
          <cell r="C123" t="str">
            <v>UN</v>
          </cell>
        </row>
        <row r="124">
          <cell r="A124" t="str">
            <v>01.001.166-0</v>
          </cell>
          <cell r="B124" t="str">
            <v>VISCOSIDADE DINAMICA, A CADA TEMPERATURA</v>
          </cell>
          <cell r="C124" t="str">
            <v>UN</v>
          </cell>
        </row>
        <row r="125">
          <cell r="A125" t="str">
            <v>01.001.167-0</v>
          </cell>
          <cell r="B125" t="str">
            <v>TEOR DE BETUME (SOLUBILIDADE)</v>
          </cell>
          <cell r="C125" t="str">
            <v>UN</v>
          </cell>
        </row>
        <row r="126">
          <cell r="A126" t="str">
            <v>01.001.168-0</v>
          </cell>
          <cell r="B126" t="str">
            <v>INDICE DE SUSCETIBILIDADE TERMICA</v>
          </cell>
          <cell r="C126" t="str">
            <v>UN</v>
          </cell>
        </row>
        <row r="127">
          <cell r="A127" t="str">
            <v>01.001.169-0</v>
          </cell>
          <cell r="B127" t="str">
            <v>EFEITO DO CALOR E DO AR, P/PERCENTAGEM DA PENETRACAO ORIGINAL</v>
          </cell>
          <cell r="C127" t="str">
            <v>UN</v>
          </cell>
        </row>
        <row r="128">
          <cell r="A128" t="str">
            <v>01.001.170-0</v>
          </cell>
          <cell r="B128" t="str">
            <v>EFEITO DO CALOR E DO AR, P/PERCENTAGEM DA VARIACAO EM PESO</v>
          </cell>
          <cell r="C128" t="str">
            <v>UN</v>
          </cell>
        </row>
        <row r="129">
          <cell r="A129" t="str">
            <v>01.001.171-0</v>
          </cell>
          <cell r="B129" t="str">
            <v>PONTO DE AMOLECIMENTO</v>
          </cell>
          <cell r="C129" t="str">
            <v>UN</v>
          </cell>
        </row>
        <row r="130">
          <cell r="A130" t="str">
            <v>01.001.172-0</v>
          </cell>
          <cell r="B130" t="str">
            <v>DENSIDADE A 25°C</v>
          </cell>
          <cell r="C130" t="str">
            <v>UN</v>
          </cell>
        </row>
        <row r="131">
          <cell r="A131" t="str">
            <v>01.001.173-0</v>
          </cell>
          <cell r="B131" t="str">
            <v>DETERMINACAO DA CURVA VISCOSIDADE X TEMPERATURA</v>
          </cell>
          <cell r="C131" t="str">
            <v>UN</v>
          </cell>
        </row>
        <row r="132">
          <cell r="A132" t="str">
            <v>01.001.174-0</v>
          </cell>
          <cell r="B132" t="str">
            <v>PONTO DE FULGOR TAG</v>
          </cell>
          <cell r="C132" t="str">
            <v>UN</v>
          </cell>
        </row>
        <row r="133">
          <cell r="A133" t="str">
            <v>01.001.175-0</v>
          </cell>
          <cell r="B133" t="str">
            <v>DESTILACAO DE ASF. DILUIDOS</v>
          </cell>
          <cell r="C133" t="str">
            <v>UN</v>
          </cell>
        </row>
        <row r="134">
          <cell r="A134" t="str">
            <v>01.001.176-0</v>
          </cell>
          <cell r="B134" t="str">
            <v>DETERMINACAO DE AGUA P/DESTILACAO</v>
          </cell>
          <cell r="C134" t="str">
            <v>UN</v>
          </cell>
        </row>
        <row r="135">
          <cell r="A135" t="str">
            <v>01.001.177-0</v>
          </cell>
          <cell r="B135" t="str">
            <v>ENSAIOS DO RESIDUO DA DESTILACAO</v>
          </cell>
          <cell r="C135" t="str">
            <v>UN</v>
          </cell>
        </row>
        <row r="136">
          <cell r="A136" t="str">
            <v>01.001.178-0</v>
          </cell>
          <cell r="B136" t="str">
            <v>VISCOSIDADE ESPECIFICO ENGLER</v>
          </cell>
          <cell r="C136" t="str">
            <v>UN</v>
          </cell>
        </row>
        <row r="137">
          <cell r="A137" t="str">
            <v>01.001.179-0</v>
          </cell>
          <cell r="B137" t="str">
            <v>FLUTUACAO</v>
          </cell>
          <cell r="C137" t="str">
            <v>UN</v>
          </cell>
        </row>
        <row r="138">
          <cell r="A138" t="str">
            <v>01.001.180-0</v>
          </cell>
          <cell r="B138" t="str">
            <v>DESTILACAO DO ALCATRAO</v>
          </cell>
          <cell r="C138" t="str">
            <v>UN</v>
          </cell>
        </row>
        <row r="139">
          <cell r="A139" t="str">
            <v>01.001.181-0</v>
          </cell>
          <cell r="B139" t="str">
            <v>INDICE DE SULFANACAO</v>
          </cell>
          <cell r="C139" t="str">
            <v>UN</v>
          </cell>
        </row>
        <row r="140">
          <cell r="A140" t="str">
            <v>01.001.182-0</v>
          </cell>
          <cell r="B140" t="str">
            <v>BETUME TOTAL</v>
          </cell>
          <cell r="C140" t="str">
            <v>UN</v>
          </cell>
        </row>
        <row r="141">
          <cell r="A141" t="str">
            <v>01.001.183-0</v>
          </cell>
          <cell r="B141" t="str">
            <v>SEDIMENTACAO A 5 DIAS</v>
          </cell>
          <cell r="C141" t="str">
            <v>UN</v>
          </cell>
        </row>
        <row r="142">
          <cell r="A142" t="str">
            <v>01.001.184-0</v>
          </cell>
          <cell r="B142" t="str">
            <v>PENEIRACAO</v>
          </cell>
          <cell r="C142" t="str">
            <v>UN</v>
          </cell>
        </row>
        <row r="143">
          <cell r="A143" t="str">
            <v>01.001.185-0</v>
          </cell>
          <cell r="B143" t="str">
            <v>RESISTENCIA A AGUA</v>
          </cell>
          <cell r="C143" t="str">
            <v>UN</v>
          </cell>
        </row>
        <row r="144">
          <cell r="A144" t="str">
            <v>01.001.186-0</v>
          </cell>
          <cell r="B144" t="str">
            <v>MISTURA C/CIM. OU C/FILLER SILICICO</v>
          </cell>
          <cell r="C144" t="str">
            <v>UN</v>
          </cell>
        </row>
        <row r="145">
          <cell r="A145" t="str">
            <v>01.001.187-0</v>
          </cell>
          <cell r="B145" t="str">
            <v>CARGA DAS PARTICULAS</v>
          </cell>
          <cell r="C145" t="str">
            <v>UN</v>
          </cell>
        </row>
        <row r="146">
          <cell r="A146" t="str">
            <v>01.001.188-0</v>
          </cell>
          <cell r="B146" t="str">
            <v>DESEMULSIBILIDADE</v>
          </cell>
          <cell r="C146" t="str">
            <v>UN</v>
          </cell>
        </row>
        <row r="147">
          <cell r="A147" t="str">
            <v>01.001.189-0</v>
          </cell>
          <cell r="B147" t="str">
            <v>DESTILACAO DE EMULSOES ASF. E OLEO DESTILADO</v>
          </cell>
          <cell r="C147" t="str">
            <v>UN</v>
          </cell>
        </row>
        <row r="148">
          <cell r="A148" t="str">
            <v>01.001.190-0</v>
          </cell>
          <cell r="B148" t="str">
            <v>RESISTENCIA AO CALOR</v>
          </cell>
          <cell r="C148" t="str">
            <v>UN</v>
          </cell>
        </row>
        <row r="149">
          <cell r="A149" t="str">
            <v>01.001.191-0</v>
          </cell>
          <cell r="B149" t="str">
            <v>ENSAIO RRL P/AGREG. GRAUDO</v>
          </cell>
          <cell r="C149" t="str">
            <v>UN</v>
          </cell>
        </row>
        <row r="150">
          <cell r="A150" t="str">
            <v>01.001.192-0</v>
          </cell>
          <cell r="B150" t="str">
            <v>DETERMINACAO DE PERCENTAGEM DE AGENTES ATIVOS</v>
          </cell>
          <cell r="C150" t="str">
            <v>UN</v>
          </cell>
        </row>
        <row r="151">
          <cell r="A151" t="str">
            <v>01.001.193-0</v>
          </cell>
          <cell r="B151" t="str">
            <v>ENSAIO LCPC</v>
          </cell>
          <cell r="C151" t="str">
            <v>UN</v>
          </cell>
        </row>
        <row r="152">
          <cell r="A152" t="str">
            <v>01.001.194-0</v>
          </cell>
          <cell r="B152" t="str">
            <v>MATERIAL DE ENCHIMENTO (AMOSTRA GRANULOMETRICA)</v>
          </cell>
          <cell r="C152" t="str">
            <v>UN</v>
          </cell>
        </row>
        <row r="153">
          <cell r="A153" t="str">
            <v>01.001.195-0</v>
          </cell>
          <cell r="B153" t="str">
            <v>DETERMINACAO DE PERCENTAGEM DE CARBONATO DE CALCIO</v>
          </cell>
          <cell r="C153" t="str">
            <v>UN</v>
          </cell>
        </row>
        <row r="154">
          <cell r="A154" t="str">
            <v>01.001.196-0</v>
          </cell>
          <cell r="B154" t="str">
            <v>MASSA ESPECIFICA REAL</v>
          </cell>
          <cell r="C154" t="str">
            <v>UN</v>
          </cell>
        </row>
        <row r="155">
          <cell r="A155" t="str">
            <v>01.001.197-0</v>
          </cell>
          <cell r="B155" t="str">
            <v>MASSA ESPECIFICA APARENTE</v>
          </cell>
          <cell r="C155" t="str">
            <v>UN</v>
          </cell>
        </row>
        <row r="156">
          <cell r="A156" t="str">
            <v>01.001.198-0</v>
          </cell>
          <cell r="B156" t="str">
            <v>DETERMINACAO DO TEOR DE BETUME</v>
          </cell>
          <cell r="C156" t="str">
            <v>UN</v>
          </cell>
        </row>
        <row r="157">
          <cell r="A157" t="str">
            <v>01.001.199-0</v>
          </cell>
          <cell r="B157" t="str">
            <v>DETERMINACAO DA ESTABILIDADE E FLUENCIA MARSHALL</v>
          </cell>
          <cell r="C157" t="str">
            <v>UN</v>
          </cell>
        </row>
        <row r="158">
          <cell r="A158" t="str">
            <v>01.001.200-0</v>
          </cell>
          <cell r="B158" t="str">
            <v>DENSIDADE APARENTE</v>
          </cell>
          <cell r="C158" t="str">
            <v>UN</v>
          </cell>
        </row>
        <row r="159">
          <cell r="A159" t="str">
            <v>01.001.201-0</v>
          </cell>
          <cell r="B159" t="str">
            <v>PERCENTAGEM DE VAZIOS RICE</v>
          </cell>
          <cell r="C159" t="str">
            <v>UN</v>
          </cell>
        </row>
        <row r="160">
          <cell r="A160" t="str">
            <v>01.001.202-0</v>
          </cell>
          <cell r="B160" t="str">
            <v>DOSAGEM MARSHALL</v>
          </cell>
          <cell r="C160" t="str">
            <v>UN</v>
          </cell>
        </row>
        <row r="161">
          <cell r="A161" t="str">
            <v>01.001.203-0</v>
          </cell>
          <cell r="B161" t="str">
            <v>RECUPERACAO DO LIGANTE (ALSON)</v>
          </cell>
          <cell r="C161" t="str">
            <v>UN</v>
          </cell>
        </row>
        <row r="162">
          <cell r="A162" t="str">
            <v>01.001.204-0</v>
          </cell>
          <cell r="B162" t="str">
            <v>AMOSTRA GRANULOMETRICA APOS EXTRACAO DO LIGANTE</v>
          </cell>
          <cell r="C162" t="str">
            <v>UN</v>
          </cell>
        </row>
        <row r="163">
          <cell r="A163" t="str">
            <v>01.001.205-0</v>
          </cell>
          <cell r="B163" t="str">
            <v>DETERMINACAO C/AUX. DE SONDA ROTATIVA, DA DENSIDADE DE MIST.COMPACTADA, P/CORPO-DE-PROVA</v>
          </cell>
          <cell r="C163" t="str">
            <v>UN</v>
          </cell>
        </row>
        <row r="164">
          <cell r="A164" t="str">
            <v>01.001.206-0</v>
          </cell>
          <cell r="B164" t="str">
            <v>CONTROLE DE COMPACT., P/PONTO (METODO DO ANEL)</v>
          </cell>
          <cell r="C164" t="str">
            <v>UN</v>
          </cell>
        </row>
        <row r="165">
          <cell r="A165" t="str">
            <v>01.001.208-0</v>
          </cell>
          <cell r="B165" t="str">
            <v>DETERMINACAO DA RESISTENCIA A TRACAO P/COMPRESSAO DIAMETRALDE MIST. BETUMINOSAS</v>
          </cell>
          <cell r="C165" t="str">
            <v>UN</v>
          </cell>
        </row>
        <row r="166">
          <cell r="A166" t="str">
            <v>01.001.209-0</v>
          </cell>
          <cell r="B166" t="str">
            <v>DETERMINACAO DO MODULO DE RESISTENCIA DE MIST. BETUMINOSAS</v>
          </cell>
          <cell r="C166" t="str">
            <v>UN</v>
          </cell>
        </row>
        <row r="167">
          <cell r="A167" t="str">
            <v>01.001.210-0</v>
          </cell>
          <cell r="B167" t="str">
            <v>DETERMINACAO DE MASSA ESPECIFICA APARENTE "IN SITU", C/EMPREGO DO FRASCO DE AREIA</v>
          </cell>
          <cell r="C167" t="str">
            <v>UN</v>
          </cell>
        </row>
        <row r="168">
          <cell r="A168" t="str">
            <v>01.001.220-0</v>
          </cell>
          <cell r="B168" t="str">
            <v>ENSAIO NORMAL COMPLETO</v>
          </cell>
          <cell r="C168" t="str">
            <v>UN</v>
          </cell>
        </row>
        <row r="169">
          <cell r="A169" t="str">
            <v>01.001.221-0</v>
          </cell>
          <cell r="B169" t="str">
            <v>ENSAIO DE PEGA</v>
          </cell>
          <cell r="C169" t="str">
            <v>UN</v>
          </cell>
        </row>
        <row r="170">
          <cell r="A170" t="str">
            <v>01.001.222-0</v>
          </cell>
          <cell r="B170" t="str">
            <v>ENSAIO DE EXPANSIBILIDADE (LE CHATELIER)</v>
          </cell>
          <cell r="C170" t="str">
            <v>UN</v>
          </cell>
        </row>
        <row r="171">
          <cell r="A171" t="str">
            <v>01.001.223-0</v>
          </cell>
          <cell r="B171" t="str">
            <v>ENSAIO DE EXPANSIBILIDADE EM AUTO-CLAVE</v>
          </cell>
          <cell r="C171" t="str">
            <v>UN</v>
          </cell>
        </row>
        <row r="172">
          <cell r="A172" t="str">
            <v>01.001.224-0</v>
          </cell>
          <cell r="B172" t="str">
            <v>ENSAIO DE FINURA: RESIDUO NA PENEIRA Nº 200</v>
          </cell>
          <cell r="C172" t="str">
            <v>UN</v>
          </cell>
        </row>
        <row r="173">
          <cell r="A173" t="str">
            <v>01.001.225-0</v>
          </cell>
          <cell r="B173" t="str">
            <v>ENSAIO DE FINURA: SUPERF. ESPECIFICA BLAINE</v>
          </cell>
          <cell r="C173" t="str">
            <v>UN</v>
          </cell>
        </row>
        <row r="174">
          <cell r="A174" t="str">
            <v>01.001.226-0</v>
          </cell>
          <cell r="B174" t="str">
            <v>RESISTENCIA A COMPRESSAO AOS 3, 7 E 28 DIAS DE IDADE</v>
          </cell>
          <cell r="C174" t="str">
            <v>UN</v>
          </cell>
        </row>
        <row r="175">
          <cell r="A175" t="str">
            <v>01.001.227-0</v>
          </cell>
          <cell r="B175" t="str">
            <v>RESISTENCIA A COMPRESSAO, P/CADA IDADE COMPLEMENTAR</v>
          </cell>
          <cell r="C175" t="str">
            <v>UN</v>
          </cell>
        </row>
        <row r="176">
          <cell r="A176" t="str">
            <v>01.001.228-0</v>
          </cell>
          <cell r="B176" t="str">
            <v>MASSA ESPECIFICA REAL</v>
          </cell>
          <cell r="C176" t="str">
            <v>UN</v>
          </cell>
        </row>
        <row r="177">
          <cell r="A177" t="str">
            <v>01.001.229-0</v>
          </cell>
          <cell r="B177" t="str">
            <v>CALOR DE HIDRATACAO A 7 E 28 DIAS DE IDADE</v>
          </cell>
          <cell r="C177" t="str">
            <v>UN</v>
          </cell>
        </row>
        <row r="178">
          <cell r="A178" t="str">
            <v>01.001.230-0</v>
          </cell>
          <cell r="B178" t="str">
            <v>PERDA AO FOGO (PORTLAND COMUM)</v>
          </cell>
          <cell r="C178" t="str">
            <v>UN</v>
          </cell>
        </row>
        <row r="179">
          <cell r="A179" t="str">
            <v>01.001.231-0</v>
          </cell>
          <cell r="B179" t="str">
            <v>PERDA AO FOGO (POZOLANICO)</v>
          </cell>
          <cell r="C179" t="str">
            <v>UN</v>
          </cell>
        </row>
        <row r="180">
          <cell r="A180" t="str">
            <v>01.001.232-0</v>
          </cell>
          <cell r="B180" t="str">
            <v>RESIDUO INSOLUVEL</v>
          </cell>
          <cell r="C180" t="str">
            <v>UN</v>
          </cell>
        </row>
        <row r="181">
          <cell r="A181" t="str">
            <v>01.001.233-0</v>
          </cell>
          <cell r="B181" t="str">
            <v>QUANTIDADE DE ANIDRIDO SULFURICO</v>
          </cell>
          <cell r="C181" t="str">
            <v>UN</v>
          </cell>
        </row>
        <row r="182">
          <cell r="A182" t="str">
            <v>01.001.234-0</v>
          </cell>
          <cell r="B182" t="str">
            <v>QUANTIDADE DE SILICA</v>
          </cell>
          <cell r="C182" t="str">
            <v>UN</v>
          </cell>
        </row>
        <row r="183">
          <cell r="A183" t="str">
            <v>01.001.235-0</v>
          </cell>
          <cell r="B183" t="str">
            <v>QUANTIDADE DE OXIDO DE FERRO</v>
          </cell>
          <cell r="C183" t="str">
            <v>UN</v>
          </cell>
        </row>
        <row r="184">
          <cell r="A184" t="str">
            <v>01.001.236-0</v>
          </cell>
          <cell r="B184" t="str">
            <v>QUANTIDADE DE OXIDO DE ALUMINIO</v>
          </cell>
          <cell r="C184" t="str">
            <v>UN</v>
          </cell>
        </row>
        <row r="185">
          <cell r="A185" t="str">
            <v>01.001.237-0</v>
          </cell>
          <cell r="B185" t="str">
            <v>QUANTIDADE DE OXIDO DE CALCIO</v>
          </cell>
          <cell r="C185" t="str">
            <v>UN</v>
          </cell>
        </row>
        <row r="186">
          <cell r="A186" t="str">
            <v>01.001.238-0</v>
          </cell>
          <cell r="B186" t="str">
            <v>QUANTIDADE DE OXIDO DE MAGNESIO</v>
          </cell>
          <cell r="C186" t="str">
            <v>UN</v>
          </cell>
        </row>
        <row r="187">
          <cell r="A187" t="str">
            <v>01.001.239-0</v>
          </cell>
          <cell r="B187" t="str">
            <v>QUANTIDADE DE ANIDRIDO SILICICO</v>
          </cell>
          <cell r="C187" t="str">
            <v>UN</v>
          </cell>
        </row>
        <row r="188">
          <cell r="A188" t="str">
            <v>01.001.240-0</v>
          </cell>
          <cell r="B188" t="str">
            <v>QUANTIDADE DE OXIDO DE POTASSIO</v>
          </cell>
          <cell r="C188" t="str">
            <v>UN</v>
          </cell>
        </row>
        <row r="189">
          <cell r="A189" t="str">
            <v>01.001.241-0</v>
          </cell>
          <cell r="B189" t="str">
            <v>QUANTIDADE DE OXIDO DE SODIO</v>
          </cell>
          <cell r="C189" t="str">
            <v>UN</v>
          </cell>
        </row>
        <row r="190">
          <cell r="A190" t="str">
            <v>01.001.242-0</v>
          </cell>
          <cell r="B190" t="str">
            <v>QUANTIDADE DE CALCIO</v>
          </cell>
          <cell r="C190" t="str">
            <v>UN</v>
          </cell>
        </row>
        <row r="191">
          <cell r="A191" t="str">
            <v>01.001.243-0</v>
          </cell>
          <cell r="B191" t="str">
            <v>QUANTIDADE DE OXIDO DE MANGANES</v>
          </cell>
          <cell r="C191" t="str">
            <v>UN</v>
          </cell>
        </row>
        <row r="192">
          <cell r="A192" t="str">
            <v>01.001.244-0</v>
          </cell>
          <cell r="B192" t="str">
            <v>QUANTIDADE DE SULFATO</v>
          </cell>
          <cell r="C192" t="str">
            <v>UN</v>
          </cell>
        </row>
        <row r="193">
          <cell r="A193" t="str">
            <v>01.001.245-0</v>
          </cell>
          <cell r="B193" t="str">
            <v>DETERMINACAO DOS COMPOSTOS PRINCIPAIS PRESENTES NO CIM. PORTLAND</v>
          </cell>
          <cell r="C193" t="str">
            <v>UN</v>
          </cell>
        </row>
        <row r="194">
          <cell r="A194" t="str">
            <v>01.001.246-0</v>
          </cell>
          <cell r="B194" t="str">
            <v>ENSAIO QUIMICO COMPLETO DE CIM.</v>
          </cell>
          <cell r="C194" t="str">
            <v>UN</v>
          </cell>
        </row>
        <row r="195">
          <cell r="A195" t="str">
            <v>01.001.247-0</v>
          </cell>
          <cell r="B195" t="str">
            <v>CONTROLE TECNOL. DE OBRAS CONSID. APENAS CONTR. DAS ARMADURAS, TRANSP. ATE 50KM, ENSAIO DE DOBRAMENTO, P/TON. DE ACO</v>
          </cell>
          <cell r="C195" t="str">
            <v>T</v>
          </cell>
        </row>
        <row r="196">
          <cell r="A196" t="str">
            <v>01.001.248-0</v>
          </cell>
          <cell r="B196" t="str">
            <v>CONTROLE TECNOL. DE OBRAS CONSID. APENAS CONTR. DAS ARMADURAS, TRANSP. ATE 100KM, ENSAIO DE DOBRAMENTO, P/TON. DE ACO</v>
          </cell>
          <cell r="C196" t="str">
            <v>T</v>
          </cell>
        </row>
        <row r="197">
          <cell r="A197" t="str">
            <v>01.001.249-0</v>
          </cell>
          <cell r="B197" t="str">
            <v>CONTROLE TECNOL. DE OBRAS, CONSID. APENAS CONTR. DAS ARMDURAS, TRANSP. ATE 250KM, ENSAIO DE DOBRAMENTO, P/TON. DE ACO</v>
          </cell>
          <cell r="C197" t="str">
            <v>T</v>
          </cell>
        </row>
        <row r="198">
          <cell r="A198" t="str">
            <v>01.001.250-0</v>
          </cell>
          <cell r="B198" t="str">
            <v>DOBRAMENTO SIMPLES, EM 1 OPERACAO</v>
          </cell>
          <cell r="C198" t="str">
            <v>UN</v>
          </cell>
        </row>
        <row r="199">
          <cell r="A199" t="str">
            <v>01.001.251-0</v>
          </cell>
          <cell r="B199" t="str">
            <v>DOBRAMENTO SIMPLES, EM 2 OPERACOES (FLEXAO E COMPRESSAO)</v>
          </cell>
          <cell r="C199" t="str">
            <v>UN</v>
          </cell>
        </row>
        <row r="200">
          <cell r="A200" t="str">
            <v>01.001.252-0</v>
          </cell>
          <cell r="B200" t="str">
            <v>TRACAO SIMPLES, C/ESFORCO ATE 5T</v>
          </cell>
          <cell r="C200" t="str">
            <v>UN</v>
          </cell>
        </row>
        <row r="201">
          <cell r="A201" t="str">
            <v>01.001.253-0</v>
          </cell>
          <cell r="B201" t="str">
            <v>TRACAO SIMPLES, C/ESFORCO DE 5 ATE 30T</v>
          </cell>
          <cell r="C201" t="str">
            <v>UN</v>
          </cell>
        </row>
        <row r="202">
          <cell r="A202" t="str">
            <v>01.001.254-0</v>
          </cell>
          <cell r="B202" t="str">
            <v>TRACAO SIMPLES, C/ESFORCO DE 30 ATE 100T</v>
          </cell>
          <cell r="C202" t="str">
            <v>UN</v>
          </cell>
        </row>
        <row r="203">
          <cell r="A203" t="str">
            <v>01.001.255-0</v>
          </cell>
          <cell r="B203" t="str">
            <v>TRACAO C/DETERMINACAO DO ALONGAMENTO S/CARGA</v>
          </cell>
          <cell r="C203" t="str">
            <v>UN</v>
          </cell>
        </row>
        <row r="204">
          <cell r="A204" t="str">
            <v>01.001.256-0</v>
          </cell>
          <cell r="B204" t="str">
            <v>MODULO DE ELASTICIDADE</v>
          </cell>
          <cell r="C204" t="str">
            <v>UN</v>
          </cell>
        </row>
        <row r="205">
          <cell r="A205" t="str">
            <v>01.001.257-0</v>
          </cell>
          <cell r="B205" t="str">
            <v>FLEXAO P/IMPACTO, C/TRACADO DO DIAGRAMA TENSAO X DEFORMACAOESPECIFICA, NA TEMPERATURA AMBIENTE</v>
          </cell>
          <cell r="C205" t="str">
            <v>UN</v>
          </cell>
        </row>
        <row r="206">
          <cell r="A206" t="str">
            <v>01.001.258-0</v>
          </cell>
          <cell r="B206" t="str">
            <v>TRACAO C/MEDIDAS DE DEFORMACAO (0,2%), INCL. TRACADO DE GRAFICOS, SENDO O ESFORCO ATE 5T</v>
          </cell>
          <cell r="C206" t="str">
            <v>UN</v>
          </cell>
        </row>
        <row r="207">
          <cell r="A207" t="str">
            <v>01.001.259-0</v>
          </cell>
          <cell r="B207" t="str">
            <v>TRACAO C/MEDIDAS DE DEFORMACAO (0,2%), INCL. TRACADO DE GRAFICOS, SENDO O ESFORCO DE 5 ATE 30T</v>
          </cell>
          <cell r="C207" t="str">
            <v>UN</v>
          </cell>
        </row>
        <row r="208">
          <cell r="A208" t="str">
            <v>01.001.260-0</v>
          </cell>
          <cell r="B208" t="str">
            <v>TRACAO C/MEDIDAS DE DEFORMACAO (0,2%), INCL. TRACADO DE GRAFICOS, SENDO O ESFORCO DE 30 ATE 200T</v>
          </cell>
          <cell r="C208" t="str">
            <v>UN</v>
          </cell>
        </row>
        <row r="209">
          <cell r="A209" t="str">
            <v>01.001.261-0</v>
          </cell>
          <cell r="B209" t="str">
            <v>COMPRESSAO DIAMETRAL</v>
          </cell>
          <cell r="C209" t="str">
            <v>UN</v>
          </cell>
        </row>
        <row r="210">
          <cell r="A210" t="str">
            <v>01.001.262-0</v>
          </cell>
          <cell r="B210" t="str">
            <v>PERMEABILIDADE</v>
          </cell>
          <cell r="C210" t="str">
            <v>UN</v>
          </cell>
        </row>
        <row r="211">
          <cell r="A211" t="str">
            <v>01.001.263-0</v>
          </cell>
          <cell r="B211" t="str">
            <v>ABSORCAO</v>
          </cell>
          <cell r="C211" t="str">
            <v>UN</v>
          </cell>
        </row>
        <row r="212">
          <cell r="A212" t="str">
            <v>01.001.264-0</v>
          </cell>
          <cell r="B212" t="str">
            <v>DIMENSAO</v>
          </cell>
          <cell r="C212" t="str">
            <v>UN</v>
          </cell>
        </row>
        <row r="213">
          <cell r="A213" t="str">
            <v>01.001.265-0</v>
          </cell>
          <cell r="B213" t="str">
            <v>COMPRESSAO DIAMETRAL EM TUBOS OU CALHAS DE CONCR. SIMPLES, DIAM. ATE 300MM</v>
          </cell>
          <cell r="C213" t="str">
            <v>UN</v>
          </cell>
        </row>
        <row r="214">
          <cell r="A214" t="str">
            <v>01.001.266-0</v>
          </cell>
          <cell r="B214" t="str">
            <v>COMPRESSAO DIAMETRAL EM TUBOS OU CALHAS DE CONCR. SIMPLES, DIAM. ACIMA DE 300MM</v>
          </cell>
          <cell r="C214" t="str">
            <v>UN</v>
          </cell>
        </row>
        <row r="215">
          <cell r="A215" t="str">
            <v>01.001.267-0</v>
          </cell>
          <cell r="B215" t="str">
            <v>COMPRESSAO DIAMETRAL EM TUBOS OU CALHAS DE CONCR. ARMADO, DIAM. DE 300 A 600MM</v>
          </cell>
          <cell r="C215" t="str">
            <v>UN</v>
          </cell>
        </row>
        <row r="216">
          <cell r="A216" t="str">
            <v>01.001.268-0</v>
          </cell>
          <cell r="B216" t="str">
            <v>COMPRESSAO DIAMETRAL EM TUBOS OU CALHAS DE CONCR. ARMADO, DIAM. DE 600 A 1200MM</v>
          </cell>
          <cell r="C216" t="str">
            <v>UN</v>
          </cell>
        </row>
        <row r="217">
          <cell r="A217" t="str">
            <v>01.001.269-0</v>
          </cell>
          <cell r="B217" t="str">
            <v>COMPRESSAO DIAMETRAL EM TUBOS OU CALHAS DE CONCR. ARMADO, DIAM. DE 1200 A 2000MM</v>
          </cell>
          <cell r="C217" t="str">
            <v>UN</v>
          </cell>
        </row>
        <row r="218">
          <cell r="A218" t="str">
            <v>01.001.270-0</v>
          </cell>
          <cell r="B218" t="str">
            <v>ABSORCAO</v>
          </cell>
          <cell r="C218" t="str">
            <v>UN</v>
          </cell>
        </row>
        <row r="219">
          <cell r="A219" t="str">
            <v>01.001.271-0</v>
          </cell>
          <cell r="B219" t="str">
            <v>PERMEABILIDADE</v>
          </cell>
          <cell r="C219" t="str">
            <v>UN</v>
          </cell>
        </row>
        <row r="220">
          <cell r="A220" t="str">
            <v>01.001.272-0</v>
          </cell>
          <cell r="B220" t="str">
            <v>RESISTENCIA A COMPRESSAO EM UN. MACICAS</v>
          </cell>
          <cell r="C220" t="str">
            <v>UN</v>
          </cell>
        </row>
        <row r="221">
          <cell r="A221" t="str">
            <v>01.001.273-0</v>
          </cell>
          <cell r="B221" t="str">
            <v>RESISTENCIA A COMPRESSAO EM UN. FURADAS</v>
          </cell>
          <cell r="C221" t="str">
            <v>UN</v>
          </cell>
        </row>
        <row r="222">
          <cell r="A222" t="str">
            <v>01.001.274-0</v>
          </cell>
          <cell r="B222" t="str">
            <v>INDICE DE VICAT DE CAL HIDR.01001281-0</v>
          </cell>
          <cell r="C222" t="str">
            <v>UN</v>
          </cell>
        </row>
        <row r="223">
          <cell r="A223" t="str">
            <v>01.001.275-0</v>
          </cell>
          <cell r="B223" t="str">
            <v>ENSAIO QUIMICO COMPLETO DE CAL</v>
          </cell>
          <cell r="C223" t="str">
            <v>UN</v>
          </cell>
        </row>
        <row r="224">
          <cell r="A224" t="str">
            <v>01.001.276-0</v>
          </cell>
          <cell r="B224" t="str">
            <v>RESIDUOS APOS EXTINCAO</v>
          </cell>
          <cell r="C224" t="str">
            <v>UN</v>
          </cell>
        </row>
        <row r="225">
          <cell r="A225" t="str">
            <v>01.001.277-0</v>
          </cell>
          <cell r="B225" t="str">
            <v>TEMPO DE INICIO DE EXTINCAO</v>
          </cell>
          <cell r="C225" t="str">
            <v>UN</v>
          </cell>
        </row>
        <row r="226">
          <cell r="A226" t="str">
            <v>01.001.278-0</v>
          </cell>
          <cell r="B226" t="str">
            <v>FINURA</v>
          </cell>
          <cell r="C226" t="str">
            <v>UN</v>
          </cell>
        </row>
        <row r="227">
          <cell r="A227" t="str">
            <v>01.001.279-0</v>
          </cell>
          <cell r="B227" t="str">
            <v>ESTABILIDADE</v>
          </cell>
          <cell r="C227" t="str">
            <v>UN</v>
          </cell>
        </row>
        <row r="228">
          <cell r="A228" t="str">
            <v>01.001.280-0</v>
          </cell>
          <cell r="B228" t="str">
            <v>VERIFICACAO DA QUALIDADE P/POSSIBILIDADE DE EMPREGO EM PREPARO DE CONCR.</v>
          </cell>
          <cell r="C228" t="str">
            <v>UN</v>
          </cell>
        </row>
        <row r="229">
          <cell r="A229" t="str">
            <v>01.001.281-0</v>
          </cell>
          <cell r="B229" t="str">
            <v>ENSAIO COMPARATIVO DE RESISTENCIA A COMPRESSAO DE CORPOS-DE-PROVA DE ARG.</v>
          </cell>
          <cell r="C229" t="str">
            <v>UN</v>
          </cell>
        </row>
        <row r="230">
          <cell r="A230" t="str">
            <v>01.001.290-0</v>
          </cell>
          <cell r="B230" t="str">
            <v>DETERMINACAO DAS CONSTANTES ELASTICAS DOS MAT. DE CONTRACAO(PROCESSO MEC. OU ELETRONICO)</v>
          </cell>
          <cell r="C230" t="str">
            <v>UN</v>
          </cell>
        </row>
        <row r="231">
          <cell r="A231" t="str">
            <v>01.001.298-0</v>
          </cell>
          <cell r="B231" t="str">
            <v>ENSAIO COMPLETO</v>
          </cell>
          <cell r="C231" t="str">
            <v>UN</v>
          </cell>
        </row>
        <row r="232">
          <cell r="A232" t="str">
            <v>01.001.300-0</v>
          </cell>
          <cell r="B232" t="str">
            <v>DETERMINACAO DA TAXA DE LIGANTE, P/DETERMINACAO</v>
          </cell>
          <cell r="C232" t="str">
            <v>UN</v>
          </cell>
        </row>
        <row r="233">
          <cell r="A233" t="str">
            <v>01.001.301-0</v>
          </cell>
          <cell r="B233" t="str">
            <v>DETERMINACAO DA TAXA DE AGREGADO, NA DETERMINACAO</v>
          </cell>
          <cell r="C233" t="str">
            <v>UN</v>
          </cell>
        </row>
        <row r="234">
          <cell r="A234" t="str">
            <v>01.001.302-0</v>
          </cell>
          <cell r="B234" t="str">
            <v>DETERMINACAO DA DEFORMACAO DE PAV. C/ O AUX. DA VIGA BINKELMANN P/PONTO</v>
          </cell>
          <cell r="C234" t="str">
            <v>UN</v>
          </cell>
        </row>
        <row r="235">
          <cell r="A235" t="str">
            <v>01.001.303-0</v>
          </cell>
          <cell r="B235" t="str">
            <v>EXTRACAO, C/AUX. DE SONDA ROTATIVA, DE CORPO-DE-PROVA C/ 15CM DE DIAM., EM PAV. C/PLACAS DE CONCR., ATE 10CM DE ESP.</v>
          </cell>
          <cell r="C235" t="str">
            <v>UN</v>
          </cell>
        </row>
        <row r="236">
          <cell r="A236" t="str">
            <v>01.001.304-0</v>
          </cell>
          <cell r="B236" t="str">
            <v>EXTRACAO, C/AUX. DE SONDA ROTATIVA, DE CORPO-DE-PROVA C/ 15CM DE DIAM., EM PAV.C/PLACAS DE CONCR.,C/MAIS DE 10CM DE ESP.</v>
          </cell>
          <cell r="C236" t="str">
            <v>UN</v>
          </cell>
        </row>
        <row r="237">
          <cell r="A237" t="str">
            <v>01.001.305-0</v>
          </cell>
          <cell r="B237" t="str">
            <v>EXTRACAO, C/AUX. DE SONDA ROTATIVA, DE CORPO-DE-PROVA, C/ 15CM DE DIAM., EM PAV. C/PLACAS DE CONCR., C/ATE 15CM DE ESP.</v>
          </cell>
          <cell r="C237" t="str">
            <v>UN</v>
          </cell>
        </row>
        <row r="238">
          <cell r="A238" t="str">
            <v>01.001.306-0</v>
          </cell>
          <cell r="B238" t="str">
            <v>EXTRACAO, C/AUX. DE SONDA ROTATIVA, DE CORPO-DE-PROVA, C/ 15CM DE DIAM., EM PAV.C/PLACAS DE CONCR.,C/ESP.ENTRE 15 E 20CM</v>
          </cell>
          <cell r="C238" t="str">
            <v>UN</v>
          </cell>
        </row>
        <row r="239">
          <cell r="A239" t="str">
            <v>01.001.307-0</v>
          </cell>
          <cell r="B239" t="str">
            <v>EXTRACAO, C/AUX. DE SONDA ROTATIVA, DE CORPO-DE-PROVA, C/ 15CM DE DIAM., EM PAV.C/PLACAS DE CONCR., C/ESP.MAIOR QUE 20CM</v>
          </cell>
          <cell r="C239" t="str">
            <v>UN</v>
          </cell>
        </row>
        <row r="240">
          <cell r="A240" t="str">
            <v>01.001.330-0</v>
          </cell>
          <cell r="B240" t="str">
            <v>MANOMETROS ATE 10T</v>
          </cell>
          <cell r="C240" t="str">
            <v>UN</v>
          </cell>
        </row>
        <row r="241">
          <cell r="A241" t="str">
            <v>01.001.331-0</v>
          </cell>
          <cell r="B241" t="str">
            <v>MANOMETROS DE 10 ATE 50T</v>
          </cell>
          <cell r="C241" t="str">
            <v>UN</v>
          </cell>
        </row>
        <row r="242">
          <cell r="A242" t="str">
            <v>01.001.332-0</v>
          </cell>
          <cell r="B242" t="str">
            <v>MANOMETROS DE 50 ATE 500T</v>
          </cell>
          <cell r="C242" t="str">
            <v>UN</v>
          </cell>
        </row>
        <row r="243">
          <cell r="A243" t="str">
            <v>01.001.333-0</v>
          </cell>
          <cell r="B243" t="str">
            <v>ANEL DINAMOMETRICO</v>
          </cell>
          <cell r="C243" t="str">
            <v>UN</v>
          </cell>
        </row>
        <row r="244">
          <cell r="A244" t="str">
            <v>01.001.334-0</v>
          </cell>
          <cell r="B244" t="str">
            <v>PRENSA</v>
          </cell>
          <cell r="C244" t="str">
            <v>UN</v>
          </cell>
        </row>
        <row r="245">
          <cell r="A245" t="str">
            <v>01.001.335-0</v>
          </cell>
          <cell r="B245" t="str">
            <v>"SPEEDY"</v>
          </cell>
          <cell r="C245" t="str">
            <v>UN</v>
          </cell>
        </row>
        <row r="246">
          <cell r="A246" t="str">
            <v>01.001.336-0</v>
          </cell>
          <cell r="B246" t="str">
            <v>BALANCA</v>
          </cell>
          <cell r="C246" t="str">
            <v>UN</v>
          </cell>
        </row>
        <row r="247">
          <cell r="A247" t="str">
            <v>01.001.337-0</v>
          </cell>
          <cell r="B247" t="str">
            <v>TERMOMETRO</v>
          </cell>
          <cell r="C247" t="str">
            <v>UN</v>
          </cell>
        </row>
        <row r="248">
          <cell r="A248" t="str">
            <v>01.001.338-0</v>
          </cell>
          <cell r="B248" t="str">
            <v>DENSIMETRO: VERIFICACAO DE 1 INDICACAO</v>
          </cell>
          <cell r="C248" t="str">
            <v>UN</v>
          </cell>
        </row>
        <row r="249">
          <cell r="A249" t="str">
            <v>01.001.339-0</v>
          </cell>
          <cell r="B249" t="str">
            <v>DENSIMETRO: VERIFICACAO DE CADA INDICACAO COMPLEMENTAR</v>
          </cell>
          <cell r="C249" t="str">
            <v>UN</v>
          </cell>
        </row>
        <row r="250">
          <cell r="A250" t="str">
            <v>01.001.340-0</v>
          </cell>
          <cell r="B250" t="str">
            <v>DETERMINACAO DAS CONSTANTES DO FUNIL E PLACA, EXCL. AREIA</v>
          </cell>
          <cell r="C250" t="str">
            <v>UN</v>
          </cell>
        </row>
        <row r="251">
          <cell r="A251" t="str">
            <v>01.001.342-0</v>
          </cell>
          <cell r="B251" t="str">
            <v>MICROMETROS: VERIFICACAO DE 1 INDICACAO</v>
          </cell>
          <cell r="C251" t="str">
            <v>UN</v>
          </cell>
        </row>
        <row r="252">
          <cell r="A252" t="str">
            <v>01.001.343-0</v>
          </cell>
          <cell r="B252" t="str">
            <v>MICROMETROS: VERIFICACAO DE CADA INDICACAO COMPLEMENTAR</v>
          </cell>
          <cell r="C252" t="str">
            <v>UN</v>
          </cell>
        </row>
        <row r="253">
          <cell r="A253" t="str">
            <v>01.001.344-0</v>
          </cell>
          <cell r="B253" t="str">
            <v>DINAMOMETROS: VERIFICACAO DE 1 INDICACAO</v>
          </cell>
          <cell r="C253" t="str">
            <v>UN</v>
          </cell>
        </row>
        <row r="254">
          <cell r="A254" t="str">
            <v>01.001.345-0</v>
          </cell>
          <cell r="B254" t="str">
            <v>DINAMOMETROS: VERIFICACAO DE CADA INDICACAO SUPLEMENTAR</v>
          </cell>
          <cell r="C254" t="str">
            <v>UN</v>
          </cell>
        </row>
        <row r="255">
          <cell r="A255" t="str">
            <v>01.001.346-0</v>
          </cell>
          <cell r="B255" t="str">
            <v>AFERICAO DE QUALQUER MAQ. DE ENSAIO DE MAT., EXCETO AS RELACIONADAS NOS ITENS ANTERIORES</v>
          </cell>
          <cell r="C255" t="str">
            <v>UN</v>
          </cell>
        </row>
        <row r="256">
          <cell r="A256" t="str">
            <v>01.001.999-0</v>
          </cell>
          <cell r="B256" t="str">
            <v>FAMILIA 01.001ENSAIOS</v>
          </cell>
        </row>
        <row r="257">
          <cell r="A257" t="str">
            <v>01.002.001-0</v>
          </cell>
          <cell r="B257" t="str">
            <v>SONDAGEM ROTAT. VERT., C/COROA DE WIDIA C/DIAM. AX</v>
          </cell>
          <cell r="C257" t="str">
            <v>M</v>
          </cell>
        </row>
        <row r="258">
          <cell r="A258" t="str">
            <v>01.002.002-0</v>
          </cell>
          <cell r="B258" t="str">
            <v>SONDAGEM ROTAT. HORIZ., C/COROA DE WIDIA, C/DIAM. AX</v>
          </cell>
          <cell r="C258" t="str">
            <v>M</v>
          </cell>
        </row>
        <row r="259">
          <cell r="A259" t="str">
            <v>01.002.003-0</v>
          </cell>
          <cell r="B259" t="str">
            <v>SONDAGEM ROTAT. VERT., C/COROA DE WIDIA C/DIAM. BX</v>
          </cell>
          <cell r="C259" t="str">
            <v>M</v>
          </cell>
        </row>
        <row r="260">
          <cell r="A260" t="str">
            <v>01.002.004-0</v>
          </cell>
          <cell r="B260" t="str">
            <v>SONDAGEM ROTAT. HORIZ., C/COROA DE WIDIA C/DIAM. BX</v>
          </cell>
          <cell r="C260" t="str">
            <v>M</v>
          </cell>
        </row>
        <row r="261">
          <cell r="A261" t="str">
            <v>01.002.005-0</v>
          </cell>
          <cell r="B261" t="str">
            <v>SONDAGEM ROTAT. VERT., C/COROA DE WIDIA C/DIAM. NX</v>
          </cell>
          <cell r="C261" t="str">
            <v>M</v>
          </cell>
        </row>
        <row r="262">
          <cell r="A262" t="str">
            <v>01.002.006-0</v>
          </cell>
          <cell r="B262" t="str">
            <v>SONDAGEM ROTAT. HORIZ., C/COROA DE WIDIA C/DIAM. NX</v>
          </cell>
          <cell r="C262" t="str">
            <v>M</v>
          </cell>
        </row>
        <row r="263">
          <cell r="A263" t="str">
            <v>01.002.007-0</v>
          </cell>
          <cell r="B263" t="str">
            <v>SONDAGEM ROTAT. VERT., C/COROA DE WIDIA, C/DIAM. H</v>
          </cell>
          <cell r="C263" t="str">
            <v>M</v>
          </cell>
        </row>
        <row r="264">
          <cell r="A264" t="str">
            <v>01.002.008-0</v>
          </cell>
          <cell r="B264" t="str">
            <v>SONDAGEM ROTAT. HORIZ., C/COROA DE WIDIA, C/DIAM. H</v>
          </cell>
          <cell r="C264" t="str">
            <v>M</v>
          </cell>
        </row>
        <row r="265">
          <cell r="A265" t="str">
            <v>01.002.009-0</v>
          </cell>
          <cell r="B265" t="str">
            <v>SONDAGEM ROTAT. VERT., EM ALTER. DE ROCHA, C/COROA DE WIDIAC/DIAM. AX</v>
          </cell>
          <cell r="C265" t="str">
            <v>M</v>
          </cell>
        </row>
        <row r="266">
          <cell r="A266" t="str">
            <v>01.002.010-0</v>
          </cell>
          <cell r="B266" t="str">
            <v>SONDAGEM ROTAT. VERT., EM ALTER. DE ROCHA, C/COROA DE WIDIAC/DIAM. BX</v>
          </cell>
          <cell r="C266" t="str">
            <v>M</v>
          </cell>
        </row>
        <row r="267">
          <cell r="A267" t="str">
            <v>01.002.011-0</v>
          </cell>
          <cell r="B267" t="str">
            <v>SONDAGEM ROTAT. VERT., EM ALTER. DE ROCHA, C/COROA DE WIDIAC/DIAM. NX</v>
          </cell>
          <cell r="C267" t="str">
            <v>M</v>
          </cell>
        </row>
        <row r="268">
          <cell r="A268" t="str">
            <v>01.002.012-0</v>
          </cell>
          <cell r="B268" t="str">
            <v>SONDAGEM ROTAT. VERT., EM ALTER. DE ROCHA, C/COROA DE WIDIAC/DIAM. H</v>
          </cell>
          <cell r="C268" t="str">
            <v>M</v>
          </cell>
        </row>
        <row r="269">
          <cell r="A269" t="str">
            <v>01.002.013-0</v>
          </cell>
          <cell r="B269" t="str">
            <v>SONDAGEM ROTAT. VERT., EM ROCHA SA, C/COROA DE WIDIA C/DIAM.AX</v>
          </cell>
          <cell r="C269" t="str">
            <v>M</v>
          </cell>
        </row>
        <row r="270">
          <cell r="A270" t="str">
            <v>01.002.014-0</v>
          </cell>
          <cell r="B270" t="str">
            <v>SONDAGEM ROTAT. VERT., EM ROCHA SA, C/COROA DE WIDIA C/DIAM.BX</v>
          </cell>
          <cell r="C270" t="str">
            <v>M</v>
          </cell>
        </row>
        <row r="271">
          <cell r="A271" t="str">
            <v>01.002.015-0</v>
          </cell>
          <cell r="B271" t="str">
            <v>SONDAGEM ROTAT. VERT., EM ROCHA SA, C/COROA DE WIDIA C/DIAM.NX</v>
          </cell>
          <cell r="C271" t="str">
            <v>M</v>
          </cell>
        </row>
        <row r="272">
          <cell r="A272" t="str">
            <v>01.002.016-0</v>
          </cell>
          <cell r="B272" t="str">
            <v>SONDAGEM ROTAT. VERT., EM ROCHA SA, C/COROA DE WIDIA C/DIAM.H</v>
          </cell>
          <cell r="C272" t="str">
            <v>M</v>
          </cell>
        </row>
        <row r="273">
          <cell r="A273" t="str">
            <v>01.002.021-0</v>
          </cell>
          <cell r="B273" t="str">
            <v>PERFURACAO ROTAT. VERT., EM SOLO, C/COROA DE WIDIA C/DIAM. AX</v>
          </cell>
          <cell r="C273" t="str">
            <v>M</v>
          </cell>
        </row>
        <row r="274">
          <cell r="A274" t="str">
            <v>01.002.022-0</v>
          </cell>
          <cell r="B274" t="str">
            <v>PERFURACAO ROTAT. HORIZ., EM SOLO, C/COROA DE WIDIA C/DIAM.AX</v>
          </cell>
          <cell r="C274" t="str">
            <v>M</v>
          </cell>
        </row>
        <row r="275">
          <cell r="A275" t="str">
            <v>01.002.023-0</v>
          </cell>
          <cell r="B275" t="str">
            <v>PERFURACAO ROTAT. VERT., EM SOLO, C/COROA DE WIDIA C/DIAM. BX</v>
          </cell>
          <cell r="C275" t="str">
            <v>M</v>
          </cell>
        </row>
        <row r="276">
          <cell r="A276" t="str">
            <v>01.002.024-0</v>
          </cell>
          <cell r="B276" t="str">
            <v>PERFURACAO ROTAT. HORIZ., EM SOLO, C/COROA DE WIDIA C/DIAM.BX</v>
          </cell>
          <cell r="C276" t="str">
            <v>M</v>
          </cell>
        </row>
        <row r="277">
          <cell r="A277" t="str">
            <v>01.002.025-0</v>
          </cell>
          <cell r="B277" t="str">
            <v>PERFURACAO ROTAT. VERT., EM SOLO, C/COROA DE WIDIA C/DIAM. NX</v>
          </cell>
          <cell r="C277" t="str">
            <v>M</v>
          </cell>
        </row>
        <row r="278">
          <cell r="A278" t="str">
            <v>01.002.026-0</v>
          </cell>
          <cell r="B278" t="str">
            <v>PERFURACAO ROTAT. HORIZ., EM SOLO, C/COROA DE WIDIA C/DIAM.NX</v>
          </cell>
          <cell r="C278" t="str">
            <v>M</v>
          </cell>
        </row>
        <row r="279">
          <cell r="A279" t="str">
            <v>01.002.027-0</v>
          </cell>
          <cell r="B279" t="str">
            <v>PERFURACAO ROTAT. VERT., EM SOLO, C/COROA DE WIDIA C/DIAM. H</v>
          </cell>
          <cell r="C279" t="str">
            <v>M</v>
          </cell>
        </row>
        <row r="280">
          <cell r="A280" t="str">
            <v>01.002.028-0</v>
          </cell>
          <cell r="B280" t="str">
            <v>PERFURACAO ROTAT. HORIZ., EM SOLO, C/COROA DE WIDIA C/DIAM.H</v>
          </cell>
          <cell r="C280" t="str">
            <v>M</v>
          </cell>
        </row>
        <row r="281">
          <cell r="A281" t="str">
            <v>01.002.039-0</v>
          </cell>
          <cell r="B281" t="str">
            <v>PERFURACAO ROTAT. VERT., EM SOLO, C/COROA DE WIDIA C/DIAM. DE 5"</v>
          </cell>
          <cell r="C281" t="str">
            <v>M</v>
          </cell>
        </row>
        <row r="282">
          <cell r="A282" t="str">
            <v>01.002.041-0</v>
          </cell>
          <cell r="B282" t="str">
            <v>PERFURACAO ROTAT. VERT., EM SOLO, C/COROA DE WIDIA C/DIAM. DE 6"</v>
          </cell>
          <cell r="C282" t="str">
            <v>M</v>
          </cell>
        </row>
        <row r="283">
          <cell r="A283" t="str">
            <v>01.002.042-0</v>
          </cell>
          <cell r="B283" t="str">
            <v>PERFURACAO ROTAT. VERT., EM SOLO, C/COROA DE WIDIA C/DIAM. DE 8"</v>
          </cell>
          <cell r="C283" t="str">
            <v>M</v>
          </cell>
        </row>
        <row r="284">
          <cell r="A284" t="str">
            <v>01.002.043-0</v>
          </cell>
          <cell r="B284" t="str">
            <v>PERFURACAO ROTAT. VERT., EM SOLO, C/COROA DE WIDIA C/DIAM. DE 10"</v>
          </cell>
          <cell r="C284" t="str">
            <v>M</v>
          </cell>
        </row>
        <row r="285">
          <cell r="A285" t="str">
            <v>01.002.060-0</v>
          </cell>
          <cell r="B285" t="str">
            <v>PERFURACAO ROTAT. VERT., EM ALTER. DE ROCHA, C/COROA DE WIDIA C/DIAM. AX</v>
          </cell>
          <cell r="C285" t="str">
            <v>M</v>
          </cell>
        </row>
        <row r="286">
          <cell r="A286" t="str">
            <v>01.002.061-0</v>
          </cell>
          <cell r="B286" t="str">
            <v>PERFURACAO ROTAT. VERT., EM ALTER. DE ROCHA, C/COROA DE WIDIA C/DIAM. BX</v>
          </cell>
          <cell r="C286" t="str">
            <v>M</v>
          </cell>
        </row>
        <row r="287">
          <cell r="A287" t="str">
            <v>01.002.062-0</v>
          </cell>
          <cell r="B287" t="str">
            <v>PERFURACAO ROTAT. VERT., EM ALTER. DE ROCHA, C/COROA DE WIDIA C/DIAM. NX</v>
          </cell>
          <cell r="C287" t="str">
            <v>M</v>
          </cell>
        </row>
        <row r="288">
          <cell r="A288" t="str">
            <v>01.002.063-0</v>
          </cell>
          <cell r="B288" t="str">
            <v>PERFURACAO ROTAT. VERT., EM ALTER. DE ROCHA, C/COROA DE WIDIA C/DIAM. H</v>
          </cell>
          <cell r="C288" t="str">
            <v>M</v>
          </cell>
        </row>
        <row r="289">
          <cell r="A289" t="str">
            <v>01.002.064-0</v>
          </cell>
          <cell r="B289" t="str">
            <v>PERFURACAO ROTAT. VERT., EM ALTER. DE ROCHA, C/COROA DE WIDIA C/DIAM. DE 5"</v>
          </cell>
          <cell r="C289" t="str">
            <v>M</v>
          </cell>
        </row>
        <row r="290">
          <cell r="A290" t="str">
            <v>01.002.065-0</v>
          </cell>
          <cell r="B290" t="str">
            <v>PERFURACAO ROTAT. VERT., EM ALTER. DE ROCHA, C/COROA DE WIDIA C/DIAM. DE 6"</v>
          </cell>
          <cell r="C290" t="str">
            <v>M</v>
          </cell>
        </row>
        <row r="291">
          <cell r="A291" t="str">
            <v>01.002.066-0</v>
          </cell>
          <cell r="B291" t="str">
            <v>PERFURACAO ROTAT. VERT., EM ALTER. DE ROCHA, C/COROA DE WIDIA C/DIAM. DE 8"</v>
          </cell>
          <cell r="C291" t="str">
            <v>M</v>
          </cell>
        </row>
        <row r="292">
          <cell r="A292" t="str">
            <v>01.002.067-0</v>
          </cell>
          <cell r="B292" t="str">
            <v>PERFURACAO ROTAT. VERT., EM ALTER. DE ROCHA, C/COROA DE WIDIA C/DIAM. DE 10"</v>
          </cell>
          <cell r="C292" t="str">
            <v>M</v>
          </cell>
        </row>
        <row r="293">
          <cell r="A293" t="str">
            <v>01.002.075-0</v>
          </cell>
          <cell r="B293" t="str">
            <v>PERFURACAO ROTAT. VERT., EM ROCHA SA, C/COROA DE WIDIA C/DIAM. AX</v>
          </cell>
          <cell r="C293" t="str">
            <v>M</v>
          </cell>
        </row>
        <row r="294">
          <cell r="A294" t="str">
            <v>01.002.076-0</v>
          </cell>
          <cell r="B294" t="str">
            <v>PERFURACAO ROTAT. VERT., EM ROCHA SA, C/COROA DE WIDIA C/DIAM. BX</v>
          </cell>
          <cell r="C294" t="str">
            <v>M</v>
          </cell>
        </row>
        <row r="295">
          <cell r="A295" t="str">
            <v>01.002.077-0</v>
          </cell>
          <cell r="B295" t="str">
            <v>PERFURACAO ROTAT. VERT., EM ROCHA SA, C/COROA DE WIDIA C/DIAM. NX</v>
          </cell>
          <cell r="C295" t="str">
            <v>M</v>
          </cell>
        </row>
        <row r="296">
          <cell r="A296" t="str">
            <v>01.002.078-0</v>
          </cell>
          <cell r="B296" t="str">
            <v>PERFURACAO ROTAT. VERT., EM ROCHA SA, C/COROA DE WIDIA C/DIAM. H</v>
          </cell>
          <cell r="C296" t="str">
            <v>M</v>
          </cell>
        </row>
        <row r="297">
          <cell r="A297" t="str">
            <v>01.002.500-0</v>
          </cell>
          <cell r="B297" t="str">
            <v>UNIDADE DE REF. P/SERV. DE SONDAGEM ROTATIVA</v>
          </cell>
          <cell r="C297" t="str">
            <v>UR</v>
          </cell>
        </row>
        <row r="298">
          <cell r="A298" t="str">
            <v>01.002.999-0</v>
          </cell>
          <cell r="B298" t="str">
            <v>FAMILIA 01.002SONDAGEM E PERFURACAO</v>
          </cell>
        </row>
        <row r="299">
          <cell r="A299" t="str">
            <v>01.003.001-0</v>
          </cell>
          <cell r="B299" t="str">
            <v>SONDAGEM A PERCUSSAO, EM TER. COMUM, C/ENSAIO DE PENETRACAO,DIAM. DE 3"</v>
          </cell>
          <cell r="C299" t="str">
            <v>M</v>
          </cell>
        </row>
        <row r="300">
          <cell r="A300" t="str">
            <v>01.003.002-0</v>
          </cell>
          <cell r="B300" t="str">
            <v>SONDAGEM A PERCUSSAO, EM TER. COMUM, C/ENSAIO DE PENETRACAO,DIAM. 4.1/2"</v>
          </cell>
          <cell r="C300" t="str">
            <v>M</v>
          </cell>
        </row>
        <row r="301">
          <cell r="A301" t="str">
            <v>01.003.003-0</v>
          </cell>
          <cell r="B301" t="str">
            <v>SONDAGEM A PERCUSSAO, EM TER. COMUM, C/ENSAIO DE PENETRACAO,DIAM. DE 6"</v>
          </cell>
          <cell r="C301" t="str">
            <v>M</v>
          </cell>
        </row>
        <row r="302">
          <cell r="A302" t="str">
            <v>01.003.004-0</v>
          </cell>
          <cell r="B302" t="str">
            <v>SONDAGEM A PERCUSSAO, EM TER. COMUM, C/ENSAIO DE PENETRACAO,DIAM. DE 10"</v>
          </cell>
          <cell r="C302" t="str">
            <v>M</v>
          </cell>
        </row>
        <row r="303">
          <cell r="A303" t="str">
            <v>01.003.021-0</v>
          </cell>
          <cell r="B303" t="str">
            <v>PERFURACAO A PERCUSSAO, EM TER. COMUM, DIAM. DE 3"</v>
          </cell>
          <cell r="C303" t="str">
            <v>M</v>
          </cell>
        </row>
        <row r="304">
          <cell r="A304" t="str">
            <v>01.003.022-0</v>
          </cell>
          <cell r="B304" t="str">
            <v>PERFURACAO A PERCUSSAO, EM TER. COMUM, DIAM. DE 4.1/2"</v>
          </cell>
          <cell r="C304" t="str">
            <v>M</v>
          </cell>
        </row>
        <row r="305">
          <cell r="A305" t="str">
            <v>01.003.023-0</v>
          </cell>
          <cell r="B305" t="str">
            <v>PERFURACAO A PERCUSSAO, EM TER. COMUM, DIAM. DE 6"</v>
          </cell>
          <cell r="C305" t="str">
            <v>M</v>
          </cell>
        </row>
        <row r="306">
          <cell r="A306" t="str">
            <v>01.003.024-0</v>
          </cell>
          <cell r="B306" t="str">
            <v>PERFURACAO A PERCUSSAO, EM TER. COMUM, DIAM. DE 10"</v>
          </cell>
          <cell r="C306" t="str">
            <v>M</v>
          </cell>
        </row>
        <row r="307">
          <cell r="A307" t="str">
            <v>01.003.025-0</v>
          </cell>
          <cell r="B307" t="str">
            <v>PERFURACAO C/ "WAGON DRILL" PESADO, DIAM. ATE 2.1/2", EM GRAN. OU GNAISSE, INCL. AR COMPR.</v>
          </cell>
          <cell r="C307" t="str">
            <v>M</v>
          </cell>
        </row>
        <row r="308">
          <cell r="A308" t="str">
            <v>01.003.026-0</v>
          </cell>
          <cell r="B308" t="str">
            <v>PERFURACAO C/ "WAGON DRILL" PESADO, DIAM. ATE 4.1/2", EM GRAN. OU GNAISSE. INCL. AR COMPR.</v>
          </cell>
          <cell r="C308" t="str">
            <v>M</v>
          </cell>
        </row>
        <row r="309">
          <cell r="A309" t="str">
            <v>01.003.027-0</v>
          </cell>
          <cell r="B309" t="str">
            <v>PERFURACAO C/MARTELETE OU PERFURATRIZ MANUAL,DIAM.ATE 1.1/4",EM GRAN.OU GNAISSE,INCL.AR COMPR.,ADMIT.PRODUCAO DE 2,00M/H</v>
          </cell>
          <cell r="C309" t="str">
            <v>M</v>
          </cell>
        </row>
        <row r="310">
          <cell r="A310" t="str">
            <v>01.003.028-0</v>
          </cell>
          <cell r="B310" t="str">
            <v>PERFURACAO C/MARTELETE OU PERFURATRIZ MANUAL,DIAM.ATE 1.1/4", EM GRAN.OU GNAISSE,C/COMPRESSOR, ADMIT.PRODUCAO DE 0,50M/H</v>
          </cell>
          <cell r="C310" t="str">
            <v>M</v>
          </cell>
        </row>
        <row r="311">
          <cell r="A311" t="str">
            <v>01.003.500-0</v>
          </cell>
          <cell r="B311" t="str">
            <v>UNIDADE DE REF. P/SERV. DE SONDAGEM A PERCUSSAO</v>
          </cell>
          <cell r="C311" t="str">
            <v>UR</v>
          </cell>
        </row>
        <row r="312">
          <cell r="A312" t="str">
            <v>01.003.999-0</v>
          </cell>
          <cell r="B312" t="str">
            <v>FAMILIA 01.003SONDAGEM E PERFURACAO TERR. COMUM</v>
          </cell>
        </row>
        <row r="313">
          <cell r="A313" t="str">
            <v>01.004.001-0</v>
          </cell>
          <cell r="B313" t="str">
            <v>SONDAGEM ROTAT., EM ALTER. DE ROCHA, C/COROA DE DIAMANTE C/DIAM. EX</v>
          </cell>
          <cell r="C313" t="str">
            <v>M</v>
          </cell>
        </row>
        <row r="314">
          <cell r="A314" t="str">
            <v>01.004.002-0</v>
          </cell>
          <cell r="B314" t="str">
            <v>SONDAGEM ROTAT., EM ALTER. DE ROCHA, C/COROA DE DIAMANTE C/DIAM. AX</v>
          </cell>
          <cell r="C314" t="str">
            <v>M</v>
          </cell>
        </row>
        <row r="315">
          <cell r="A315" t="str">
            <v>01.004.003-0</v>
          </cell>
          <cell r="B315" t="str">
            <v>SONDAGEM ROTAT., EM ALTER. DE ROCHA, C/COROA DE DIAMANTE C/DIAM. BX</v>
          </cell>
          <cell r="C315" t="str">
            <v>M</v>
          </cell>
        </row>
        <row r="316">
          <cell r="A316" t="str">
            <v>01.004.004-0</v>
          </cell>
          <cell r="B316" t="str">
            <v>SONDAGEM ROTAT., EM ALTER. DE ROCHA, C/COROA DE DIAMANTE C/DIAM. NX</v>
          </cell>
          <cell r="C316" t="str">
            <v>M</v>
          </cell>
        </row>
        <row r="317">
          <cell r="A317" t="str">
            <v>01.004.005-0</v>
          </cell>
          <cell r="B317" t="str">
            <v>SONDAGEM ROTAT., EM ALTER. DE ROCHA, C/COROA DE DIAMANTE C/DIAM. H</v>
          </cell>
          <cell r="C317" t="str">
            <v>M</v>
          </cell>
        </row>
        <row r="318">
          <cell r="A318" t="str">
            <v>01.004.006-0</v>
          </cell>
          <cell r="B318" t="str">
            <v>SONDAGEM ROTAT., EM ROCHA SA, C/COROA DE DIAMANTE C/DIAM. EX</v>
          </cell>
          <cell r="C318" t="str">
            <v>M</v>
          </cell>
        </row>
        <row r="319">
          <cell r="A319" t="str">
            <v>01.004.007-0</v>
          </cell>
          <cell r="B319" t="str">
            <v>SONDAGEM ROTAT., EM ROCHA SA, C/COROA DE DIAMANTE C/DIAM. AX</v>
          </cell>
          <cell r="C319" t="str">
            <v>M</v>
          </cell>
        </row>
        <row r="320">
          <cell r="A320" t="str">
            <v>01.004.008-0</v>
          </cell>
          <cell r="B320" t="str">
            <v>SONDAGEM ROTAT., EM ROCHA SA, C/COROA DE DIAMANTE C/DIAM. BX</v>
          </cell>
          <cell r="C320" t="str">
            <v>M</v>
          </cell>
        </row>
        <row r="321">
          <cell r="A321" t="str">
            <v>01.004.009-0</v>
          </cell>
          <cell r="B321" t="str">
            <v>SONDAGEM ROTAT., EM ROCHA SA, C/COROA DE DIAMANTE C/DIAM. NX</v>
          </cell>
          <cell r="C321" t="str">
            <v>M</v>
          </cell>
        </row>
        <row r="322">
          <cell r="A322" t="str">
            <v>01.004.010-0</v>
          </cell>
          <cell r="B322" t="str">
            <v>SONDAGEM ROTAT., EM ROCHA SA, C/COROA DE DIAMANTE C/DIAM. H</v>
          </cell>
          <cell r="C322" t="str">
            <v>M</v>
          </cell>
        </row>
        <row r="323">
          <cell r="A323" t="str">
            <v>01.004.021-0</v>
          </cell>
          <cell r="B323" t="str">
            <v>PERFURACAO ROTAT., EM ALTER. DE ROCHA, C/COROA DE DIAMANTE C/DIAM. EX</v>
          </cell>
          <cell r="C323" t="str">
            <v>M</v>
          </cell>
        </row>
        <row r="324">
          <cell r="A324" t="str">
            <v>01.004.022-0</v>
          </cell>
          <cell r="B324" t="str">
            <v>PERFURACAO ROTAT., EM ALTER. DE ROCHA, C/COROA DE DIAMANTE C/DIAM. AX</v>
          </cell>
          <cell r="C324" t="str">
            <v>M</v>
          </cell>
        </row>
        <row r="325">
          <cell r="A325" t="str">
            <v>01.004.023-0</v>
          </cell>
          <cell r="B325" t="str">
            <v>PERFURACAO ROTAT., EM ALTER. DE ROCHA, C/COROA DE DIAMANTE C/DIAM. BX</v>
          </cell>
          <cell r="C325" t="str">
            <v>M</v>
          </cell>
        </row>
        <row r="326">
          <cell r="A326" t="str">
            <v>01.004.024-0</v>
          </cell>
          <cell r="B326" t="str">
            <v>PERFURACAO ROTAT., EM ALTER. DE ROCHA, C/COROA DE DIAMANTE C/DIAM. NX</v>
          </cell>
          <cell r="C326" t="str">
            <v>M</v>
          </cell>
        </row>
        <row r="327">
          <cell r="A327" t="str">
            <v>01.004.025-0</v>
          </cell>
          <cell r="B327" t="str">
            <v>PERFURACAO ROTAT., EM ALTER. DE ROCHA, C/COROA DE DIAMANTE C/DIAM. H</v>
          </cell>
          <cell r="C327" t="str">
            <v>M</v>
          </cell>
        </row>
        <row r="328">
          <cell r="A328" t="str">
            <v>01.004.026-0</v>
          </cell>
          <cell r="B328" t="str">
            <v>PERFURACAO ROTAT., EM ROCHA SA, C/COROA DE DIAMANTE C/DIAM.EX</v>
          </cell>
          <cell r="C328" t="str">
            <v>M</v>
          </cell>
        </row>
        <row r="329">
          <cell r="A329" t="str">
            <v>01.004.027-0</v>
          </cell>
          <cell r="B329" t="str">
            <v>PERFURACAO ROTAT., EM ROCHA SA, C/COROA DE DIAMANTE C/DIAM.AX</v>
          </cell>
          <cell r="C329" t="str">
            <v>M</v>
          </cell>
        </row>
        <row r="330">
          <cell r="A330" t="str">
            <v>01.004.028-0</v>
          </cell>
          <cell r="B330" t="str">
            <v>PERFURACAO ROTAT., EM ROCHA SA, C/COROA DE DIAMANTE C/DIAM.BX</v>
          </cell>
          <cell r="C330" t="str">
            <v>M</v>
          </cell>
        </row>
        <row r="331">
          <cell r="A331" t="str">
            <v>01.004.029-0</v>
          </cell>
          <cell r="B331" t="str">
            <v>PERFURACAO ROTAT., EM ROCHA SA, C/COROA DE DIAMANTE C/DIAM.NX</v>
          </cell>
          <cell r="C331" t="str">
            <v>M</v>
          </cell>
        </row>
        <row r="332">
          <cell r="A332" t="str">
            <v>01.004.030-0</v>
          </cell>
          <cell r="B332" t="str">
            <v>PERFURACAO ROTAT., EM ROCHA SA, C/COROA DE DIAMANTE C/DIAM.H</v>
          </cell>
          <cell r="C332" t="str">
            <v>M</v>
          </cell>
        </row>
        <row r="333">
          <cell r="A333" t="str">
            <v>01.004.999-0</v>
          </cell>
          <cell r="B333" t="str">
            <v>FAMILIA 01.004SONDAGEM E PERFURACAO COM COROA DIAMANT.</v>
          </cell>
        </row>
        <row r="334">
          <cell r="A334" t="str">
            <v>01.005.001-0</v>
          </cell>
          <cell r="B334" t="str">
            <v>PREPARO MANUAL DE TER., COMPREEND. ACERTO, RASPAGEM EVENTUALATE 30CM DE PROF., EXCL. COMPACT. MEC.</v>
          </cell>
          <cell r="C334" t="str">
            <v>M2</v>
          </cell>
        </row>
        <row r="335">
          <cell r="A335" t="str">
            <v>01.005.003-0</v>
          </cell>
          <cell r="B335" t="str">
            <v>PREPARO MANUAL DE TER., COMPREEND. ACERTO, RASPAGEM EVENTUALATE 30CM DE PROF., INCL. COMPACT. MEC.</v>
          </cell>
          <cell r="C335" t="str">
            <v>M2</v>
          </cell>
        </row>
        <row r="336">
          <cell r="A336" t="str">
            <v>01.005.004-0</v>
          </cell>
          <cell r="B336" t="str">
            <v>PREPARO MANUAL DE TER., COMPREEND. ACERTO, RASPAGEM EVENTUALATE 30CM DE PROF., INCL. COMPACT. MANUAL</v>
          </cell>
          <cell r="C336" t="str">
            <v>M2</v>
          </cell>
        </row>
        <row r="337">
          <cell r="A337" t="str">
            <v>01.005.005-0</v>
          </cell>
          <cell r="B337" t="str">
            <v>ROCADO EM VEGETACAO ESPESSA, C/EMPILHAMENTO LATERAL E QUEIMADOS RESIDUOS</v>
          </cell>
          <cell r="C337" t="str">
            <v>M2</v>
          </cell>
        </row>
        <row r="338">
          <cell r="A338" t="str">
            <v>01.005.006-0</v>
          </cell>
          <cell r="B338" t="str">
            <v>ROCADO EM VEGETACAO RALA, C/EMPILHAMENTO LATERAL E QUEIMA DOS RESIDUOS</v>
          </cell>
          <cell r="C338" t="str">
            <v>M2</v>
          </cell>
        </row>
        <row r="339">
          <cell r="A339" t="str">
            <v>01.005.007-0</v>
          </cell>
          <cell r="B339" t="str">
            <v>ROCADO A FOICE E MACHADO, EM MATA DE PEQUENO PORTE E QUEIMADOS RESIDUOS S/DESTOCAMENTO OU REMOCAO</v>
          </cell>
          <cell r="C339" t="str">
            <v>M2</v>
          </cell>
        </row>
        <row r="340">
          <cell r="A340" t="str">
            <v>01.005.008-0</v>
          </cell>
          <cell r="B340" t="str">
            <v>DESTOCAMENTO DE ARVORES DE PORTE MEDIO E RAIZES PROFUNDAS, S/REMOCAO E AUX. MEC.</v>
          </cell>
          <cell r="C340" t="str">
            <v>UN</v>
          </cell>
        </row>
        <row r="341">
          <cell r="A341" t="str">
            <v>01.005.009-0</v>
          </cell>
          <cell r="B341" t="str">
            <v>ABERTURA DE PICADA, EM ENCOSTA, EM TER. DE VEG. DENSA</v>
          </cell>
          <cell r="C341" t="str">
            <v>M</v>
          </cell>
        </row>
        <row r="342">
          <cell r="A342" t="str">
            <v>01.005.010-0</v>
          </cell>
          <cell r="B342" t="str">
            <v>SUAVIZACAO E RECONFORMACAO MANUAL DE TALUDES, C/PEQUENO DESMATAMENTO E ALT. MEDIA DE 0,50M</v>
          </cell>
          <cell r="C342" t="str">
            <v>M3</v>
          </cell>
        </row>
        <row r="343">
          <cell r="A343" t="str">
            <v>01.005.011-0</v>
          </cell>
          <cell r="B343" t="str">
            <v>SUAVIZACAO E RECONFORMACAO MANUAL DE TALUDES, C/PEQUENO DESMATAMENTO E ALT. MEDIA DE 1,00M</v>
          </cell>
          <cell r="C343" t="str">
            <v>M3</v>
          </cell>
        </row>
        <row r="344">
          <cell r="A344" t="str">
            <v>01.005.012-0</v>
          </cell>
          <cell r="B344" t="str">
            <v>SUAVIZACAO E RECONFORMACAO MANUAL DE TALUDES, C/PEQUENO DESMATAMENTO E ALT. MEDIA DE 1,50M</v>
          </cell>
          <cell r="C344" t="str">
            <v>M3</v>
          </cell>
        </row>
        <row r="345">
          <cell r="A345" t="str">
            <v>01.005.999-0</v>
          </cell>
          <cell r="B345" t="str">
            <v>FAMILIA 01.005DESTOCAMENTO E ROCADO (MANUAL)</v>
          </cell>
        </row>
        <row r="346">
          <cell r="A346" t="str">
            <v>01.006.001-0</v>
          </cell>
          <cell r="B346" t="str">
            <v>DESTOCAMENTO MEC. DE TORA DE ATE 0,30M DE DIAM.</v>
          </cell>
          <cell r="C346" t="str">
            <v>UN</v>
          </cell>
        </row>
        <row r="347">
          <cell r="A347" t="str">
            <v>01.006.002-0</v>
          </cell>
          <cell r="B347" t="str">
            <v>DESTOCAMENTO MEC. DE TORAS DE 0,30 A 0,50M DE DIAM.</v>
          </cell>
          <cell r="C347" t="str">
            <v>UN</v>
          </cell>
        </row>
        <row r="348">
          <cell r="A348" t="str">
            <v>01.006.003-0</v>
          </cell>
          <cell r="B348" t="str">
            <v>DESTOCAMENTO MEC. DE TORAS MAIORES QUE O,50M DE DIAM.</v>
          </cell>
          <cell r="C348" t="str">
            <v>UN</v>
          </cell>
        </row>
        <row r="349">
          <cell r="A349" t="str">
            <v>01.006.004-0</v>
          </cell>
          <cell r="B349" t="str">
            <v>DESMATAMENTO E LIMP. DE TER. C/EQUIP. MEC. (TRATOR - 1000,00M2/H)</v>
          </cell>
          <cell r="C349" t="str">
            <v>M2</v>
          </cell>
        </row>
        <row r="350">
          <cell r="A350" t="str">
            <v>01.006.999-0</v>
          </cell>
          <cell r="B350" t="str">
            <v>FAMILIA 01.006DESTOCAMENTO MECANICO.</v>
          </cell>
        </row>
        <row r="351">
          <cell r="A351" t="str">
            <v>01.007.010-0</v>
          </cell>
          <cell r="B351" t="str">
            <v>MONTAGEM E DESMONT. DE 1 CONJ. DE BOMBAS (25CV) P/ATE 70,00MDE COLETORES</v>
          </cell>
          <cell r="C351" t="str">
            <v>UN</v>
          </cell>
        </row>
        <row r="352">
          <cell r="A352" t="str">
            <v>01.007.020-0</v>
          </cell>
          <cell r="B352" t="str">
            <v>CRAVACAO E RETIRADA DE 1 PONTEIRA FILTRANTE</v>
          </cell>
          <cell r="C352" t="str">
            <v>UN</v>
          </cell>
        </row>
        <row r="353">
          <cell r="A353" t="str">
            <v>01.007.025-0</v>
          </cell>
          <cell r="B353" t="str">
            <v>OPERACAO E MANUTENCAO DO SISTEMA, EXCL. ENERGIA ELETR., PELOTEMPO CORRIDO DE EMPREGO NA OBRA</v>
          </cell>
          <cell r="C353" t="str">
            <v>DIA</v>
          </cell>
        </row>
        <row r="354">
          <cell r="A354" t="str">
            <v>01.007.030-0</v>
          </cell>
          <cell r="B354" t="str">
            <v>ENERGIA CONSUMIDA PELO SISTEMA, MEDIDA PELA POTENCIA INSTALADA E PELO TEMPO DE FUNCIONAMENTO</v>
          </cell>
          <cell r="C354" t="str">
            <v>CVxH</v>
          </cell>
        </row>
        <row r="355">
          <cell r="A355" t="str">
            <v>01.007.500-0</v>
          </cell>
          <cell r="B355" t="str">
            <v>UNIDADE DE REF. P/SERV. DE REBAIXAMENTO DE LENCOL D'AGUA</v>
          </cell>
          <cell r="C355" t="str">
            <v>UR</v>
          </cell>
        </row>
        <row r="356">
          <cell r="A356" t="str">
            <v>01.007.505-0</v>
          </cell>
          <cell r="B356" t="str">
            <v>UNIDADE DE REF. P/EXEC. DE POCO ARTESIANO.</v>
          </cell>
          <cell r="C356" t="str">
            <v>UR</v>
          </cell>
        </row>
        <row r="357">
          <cell r="A357" t="str">
            <v>01.007.506-0</v>
          </cell>
          <cell r="B357" t="str">
            <v>UNIDADE DE REFERENCIA PARA EXECUCAO DE POCO SEMI-ARTESIANO</v>
          </cell>
          <cell r="C357" t="str">
            <v>UR</v>
          </cell>
        </row>
        <row r="358">
          <cell r="A358" t="str">
            <v>01.007.999-0</v>
          </cell>
          <cell r="B358" t="str">
            <v>FAMILIA 01.007REBAIXAMENTO LENCOL D'AGUA</v>
          </cell>
        </row>
        <row r="359">
          <cell r="A359" t="str">
            <v>01.008.050-0</v>
          </cell>
          <cell r="B359" t="str">
            <v>MOBILIZACAO E DESMOBILIZACAO DE EQUIP. E EQUIPE DE SONDAGEMA PERCUSSAO, C/TRANSP. ATE 50KM</v>
          </cell>
          <cell r="C359" t="str">
            <v>UN</v>
          </cell>
        </row>
        <row r="360">
          <cell r="A360" t="str">
            <v>01.008.100-0</v>
          </cell>
          <cell r="B360" t="str">
            <v>MOBILIZACAO E DESMOBILIZACAO DE EQUIP. E EQUIPE DE SONDAGEMA PERCUSSAO, C/TRANSP. DE 51 A 100KM</v>
          </cell>
          <cell r="C360" t="str">
            <v>UN</v>
          </cell>
        </row>
        <row r="361">
          <cell r="A361" t="str">
            <v>01.008.200-0</v>
          </cell>
          <cell r="B361" t="str">
            <v>MOBILIZACAO E DESMOBILIZACAO DE EQUIP. E EQUIPE DE SONDAGEMA PERCUSSAO, C/TRANSP. DE 101 A 200KM</v>
          </cell>
          <cell r="C361" t="str">
            <v>UN</v>
          </cell>
        </row>
        <row r="362">
          <cell r="A362" t="str">
            <v>01.008.999-0</v>
          </cell>
          <cell r="B362" t="str">
            <v>FAMILIA 01.008</v>
          </cell>
          <cell r="C362" t="str">
            <v>0</v>
          </cell>
        </row>
        <row r="363">
          <cell r="A363" t="str">
            <v>01.009.050-0</v>
          </cell>
          <cell r="B363" t="str">
            <v>MOBILIZACAO E DESMOBILIZACAO DE EQUIP. E EQUIPE DE SONDAGEMROTAT., C/TRANSP. ATE 50KM</v>
          </cell>
          <cell r="C363" t="str">
            <v>UN</v>
          </cell>
        </row>
        <row r="364">
          <cell r="A364" t="str">
            <v>01.009.100-0</v>
          </cell>
          <cell r="B364" t="str">
            <v>MOBILIZACAO E DESMOBILIZACAO DE EQUIP. E EQUIPE DE SONDAGEMROTAT., C/TRANSP. DE 51 A 100KM</v>
          </cell>
          <cell r="C364" t="str">
            <v>UN</v>
          </cell>
        </row>
        <row r="365">
          <cell r="A365" t="str">
            <v>01.009.200-0</v>
          </cell>
          <cell r="B365" t="str">
            <v>MOBILIZACAO E DESMOBILIZACAO DE EQUIP. E EQUIPE DE SONDAGEMROTAT., C/TRANSP. DE 101 A 200KM</v>
          </cell>
          <cell r="C365" t="str">
            <v>UN</v>
          </cell>
        </row>
        <row r="366">
          <cell r="A366" t="str">
            <v>01.009.999-0</v>
          </cell>
          <cell r="B366" t="str">
            <v>FAMILIA 01.009</v>
          </cell>
          <cell r="C366" t="str">
            <v>0</v>
          </cell>
        </row>
        <row r="367">
          <cell r="A367" t="str">
            <v>01.016.001-0</v>
          </cell>
          <cell r="B367" t="str">
            <v>LEVANTAMENTO TOPOGR. PLANI-ALTIM. E CADASTRAL, DE TER. DE OROGR. ACIDENT., VEG. E EDIF. DENSA</v>
          </cell>
          <cell r="C367" t="str">
            <v>HA</v>
          </cell>
        </row>
        <row r="368">
          <cell r="A368" t="str">
            <v>01.016.002-0</v>
          </cell>
          <cell r="B368" t="str">
            <v>LEVANTAMENTO TOPOGR. PLANI-ALTIM. E CADASTRAL, DE TER. DE OROGR. ACIDENT., VEG. DENSA E EDIF. MEDIA</v>
          </cell>
          <cell r="C368" t="str">
            <v>HA</v>
          </cell>
        </row>
        <row r="369">
          <cell r="A369" t="str">
            <v>01.016.003-0</v>
          </cell>
          <cell r="B369" t="str">
            <v>LEVANTAMENTO TOPOGR. PLANI-ALTIM. E CADASTRAL, DE TER. DE OROGR. ACIDENT., VEG. DENSA E EDIF. LEVE</v>
          </cell>
          <cell r="C369" t="str">
            <v>HA</v>
          </cell>
        </row>
        <row r="370">
          <cell r="A370" t="str">
            <v>01.016.004-0</v>
          </cell>
          <cell r="B370" t="str">
            <v>LEVANTAMENTO TOPOGR. PLANI-ALTIM. E CADASTRAL, DE TER. DE OROGR. ACIDENT., VEG. RALA E EDIF. DENSA</v>
          </cell>
          <cell r="C370" t="str">
            <v>HA</v>
          </cell>
        </row>
        <row r="371">
          <cell r="A371" t="str">
            <v>01.016.005-0</v>
          </cell>
          <cell r="B371" t="str">
            <v>LEVANTAMENTO TOPOGR. PLANI-ALTIM. E CADASTRAL, DE TER. DE OROGR. ACIDENT., VEG. RALA E EDIF. MEDIA</v>
          </cell>
          <cell r="C371" t="str">
            <v>HA</v>
          </cell>
        </row>
        <row r="372">
          <cell r="A372" t="str">
            <v>01.016.006-0</v>
          </cell>
          <cell r="B372" t="str">
            <v>LEVANTAMENTO TOPOGR. PLANI-ALTIM. E CADASTRAL, DE TER. DE OROGR. ACIDENT., VEG. RALA E EDIF. LEVE</v>
          </cell>
          <cell r="C372" t="str">
            <v>HA</v>
          </cell>
        </row>
        <row r="373">
          <cell r="A373" t="str">
            <v>01.016.007-0</v>
          </cell>
          <cell r="B373" t="str">
            <v>LEVANTAMENTO TOPOGR. PLANI-ALTIM. E CADASTRAL, DE TER. DE OROGR. NAO ACIDENT., VEG. E EDIF. DENSA</v>
          </cell>
          <cell r="C373" t="str">
            <v>HA</v>
          </cell>
        </row>
        <row r="374">
          <cell r="A374" t="str">
            <v>01.016.008-0</v>
          </cell>
          <cell r="B374" t="str">
            <v>LEVANTAMENTO TOPOGR. PLANI-ALTIM. E CADASTRAL, DE TER. DE OROGR. NAO ACIDENT., VEG. DENSA E EDIF. MEDIA</v>
          </cell>
          <cell r="C374" t="str">
            <v>HA</v>
          </cell>
        </row>
        <row r="375">
          <cell r="A375" t="str">
            <v>01.016.009-0</v>
          </cell>
          <cell r="B375" t="str">
            <v>LEVANTAMENTO TOPOGR. PLANI-ALTIM. E CADASTRAL, DE TER. DE OROGR. NAO ACIDENT., VEG. DENSA E EDIF. LEVE</v>
          </cell>
          <cell r="C375" t="str">
            <v>HA</v>
          </cell>
        </row>
        <row r="376">
          <cell r="A376" t="str">
            <v>01.016.010-0</v>
          </cell>
          <cell r="B376" t="str">
            <v>LEVANTAMENTO TOPOGR. PLANI-ALTIM. E CADASTRAL, DE TER. DE OROGR. NAO ACIDENT., VEG. RALA E EDIF. DENSA</v>
          </cell>
          <cell r="C376" t="str">
            <v>HA</v>
          </cell>
        </row>
        <row r="377">
          <cell r="A377" t="str">
            <v>01.016.011-0</v>
          </cell>
          <cell r="B377" t="str">
            <v>LEVANTAMENTO TOPOGR. PLANI-ALTIM. E CADASTRAL, DE TER. DE OROGR. NAO ACIDENT., VEG. RALA E EDIF. MEDIA</v>
          </cell>
          <cell r="C377" t="str">
            <v>HA</v>
          </cell>
        </row>
        <row r="378">
          <cell r="A378" t="str">
            <v>01.016.012-0</v>
          </cell>
          <cell r="B378" t="str">
            <v>LEVANTAMENTO TOPOGR. PLANI-ALTIM. E CADASTRAL, DE TER. DE OROGR. NAO ACIDENT., VEG. RALA E EDIF. LEVE</v>
          </cell>
          <cell r="C378" t="str">
            <v>HA</v>
          </cell>
        </row>
        <row r="379">
          <cell r="A379" t="str">
            <v>01.016.020-0</v>
          </cell>
          <cell r="B379" t="str">
            <v>DETERMINACAO DE NORTE VERDADEIRO P/OBSERVACAO DIRETA DE ALT.DE SOL, PELO PROCESSO DAS DIST. ZENITAIS ABSOLUTAS</v>
          </cell>
          <cell r="C379" t="str">
            <v>UN</v>
          </cell>
        </row>
        <row r="380">
          <cell r="A380" t="str">
            <v>01.016.021-0</v>
          </cell>
          <cell r="B380" t="str">
            <v>IMPLANTACAO DE MARCO DE RN, EM CONCR. C/TARUGO MET., E DETERMINACAO DE SUA COTA P/TRANSP. DE COTA DE RN JA ESTABELECIDO</v>
          </cell>
          <cell r="C380" t="str">
            <v>UN</v>
          </cell>
        </row>
        <row r="381">
          <cell r="A381" t="str">
            <v>01.016.030-0</v>
          </cell>
          <cell r="B381" t="str">
            <v>LANCAMENTO DE LINHA POLIG. BASICA C/PRECISAO DE FECHAM. REL.A 1ª ORDEM, EM TER. DE OROGR. ACIDENT. E VEG. DENSA</v>
          </cell>
          <cell r="C381" t="str">
            <v>KM</v>
          </cell>
        </row>
        <row r="382">
          <cell r="A382" t="str">
            <v>01.016.031-0</v>
          </cell>
          <cell r="B382" t="str">
            <v>LANCAMENTO DE LINHA POLIG. BASICA C/PRECISAO DE FECHAM. REL.A 1ª ORDEM, EM TER. DE OROGR. ACIDENT. E VEG. RALA</v>
          </cell>
          <cell r="C382" t="str">
            <v>KM</v>
          </cell>
        </row>
        <row r="383">
          <cell r="A383" t="str">
            <v>01.016.032-0</v>
          </cell>
          <cell r="B383" t="str">
            <v>LANCAMENTO DE LINHA POLIG. BASICA C/PRECISAO DE FECHAM. REL.A 1ª ORDEM, EM TER. DE OROGR. NAO ACIDENT. E VEG. DENSA</v>
          </cell>
          <cell r="C383" t="str">
            <v>KM</v>
          </cell>
        </row>
        <row r="384">
          <cell r="A384" t="str">
            <v>01.016.033-0</v>
          </cell>
          <cell r="B384" t="str">
            <v>LANCAMENTO DE LINHA POLIG. BASICA C/PRECISAO DE FECHAM. REL.A 1ª ORDEM, EM TER. DE OROGR. NAO ACIDENT. E VEG. RALA</v>
          </cell>
          <cell r="C384" t="str">
            <v>KM</v>
          </cell>
        </row>
        <row r="385">
          <cell r="A385" t="str">
            <v>01.016.034-0</v>
          </cell>
          <cell r="B385" t="str">
            <v>LANCAMENTO DE LINHA POLIG. C/PRECISAO DE FECHAM. REL. A 3ª ORDEM, EM TER. DE OROGR. ACIDENT. E VEG. DENSA</v>
          </cell>
          <cell r="C385" t="str">
            <v>KM</v>
          </cell>
        </row>
        <row r="386">
          <cell r="A386" t="str">
            <v>01.016.035-0</v>
          </cell>
          <cell r="B386" t="str">
            <v>LANCAMENTO DE LINHA POLIG. C/PRECISAO DE FECHAM. REL. A 3ª ORDEM, EM TER. DE OROGR. ACIDENT. E VEG. RALA</v>
          </cell>
          <cell r="C386" t="str">
            <v>KM</v>
          </cell>
        </row>
        <row r="387">
          <cell r="A387" t="str">
            <v>01.016.036-0</v>
          </cell>
          <cell r="B387" t="str">
            <v>LANCAMENTO DE LINHA POLIG. C/PRECISAO DE FECHAM. REL. A 3ª ORDEM, EM TER. DE OROGR. NAO ACIDENT. E VEG. DENSA</v>
          </cell>
          <cell r="C387" t="str">
            <v>KM</v>
          </cell>
        </row>
        <row r="388">
          <cell r="A388" t="str">
            <v>01.016.037-0</v>
          </cell>
          <cell r="B388" t="str">
            <v>LANCAMENTO DE LINHA POLIG. C/PRECISAO DE FECHAM. REL. A 3ª ORDEM, EM TER. DE OROGR. NAO ACIDENT. E VEG. RALA</v>
          </cell>
          <cell r="C388" t="str">
            <v>KM</v>
          </cell>
        </row>
        <row r="389">
          <cell r="A389" t="str">
            <v>01.016.050-0</v>
          </cell>
          <cell r="B389" t="str">
            <v>NIVELAMENTO E CONTRA-NIVELAM. DE LINHA TOPOGR., EM TER. DE OROGR. ACIDENT.</v>
          </cell>
          <cell r="C389" t="str">
            <v>KM</v>
          </cell>
        </row>
        <row r="390">
          <cell r="A390" t="str">
            <v>01.016.051-0</v>
          </cell>
          <cell r="B390" t="str">
            <v>NIVELAMENTO E CONTRA-NIVELAM. DE LINHA TOPOGR., EM TER. DE OROGR. ONDULADA</v>
          </cell>
          <cell r="C390" t="str">
            <v>KM</v>
          </cell>
        </row>
        <row r="391">
          <cell r="A391" t="str">
            <v>01.016.052-0</v>
          </cell>
          <cell r="B391" t="str">
            <v>NIVELAMENTO E CONTRA-NIVELAM. DE LINHA TOPOGR., EM TER. DE OROGR. NAO ACIDENT. OU EM ESTRADA IMPLANTADA</v>
          </cell>
          <cell r="C391" t="str">
            <v>KM</v>
          </cell>
        </row>
        <row r="392">
          <cell r="A392" t="str">
            <v>01.016.060-0</v>
          </cell>
          <cell r="B392" t="str">
            <v>LEVANTAMENTO DE SECAO TRANSVERSAL, EM TER. DE OROGR. ACIDENT. E VEG. DENSA</v>
          </cell>
          <cell r="C392" t="str">
            <v>M</v>
          </cell>
        </row>
        <row r="393">
          <cell r="A393" t="str">
            <v>01.016.061-0</v>
          </cell>
          <cell r="B393" t="str">
            <v>LEVANTAMENTO DE SECAO TRANSVERSAL, EM TER. DE OROGR. ACIDENT. E VEG. RALA</v>
          </cell>
          <cell r="C393" t="str">
            <v>M</v>
          </cell>
        </row>
        <row r="394">
          <cell r="A394" t="str">
            <v>01.016.062-0</v>
          </cell>
          <cell r="B394" t="str">
            <v>LEVANTAMENTO DE SECAO TRANSVERSAL, EM TER. DE OROGR. NAO ACIDENT. E VEG. DENSA</v>
          </cell>
          <cell r="C394" t="str">
            <v>M</v>
          </cell>
        </row>
        <row r="395">
          <cell r="A395" t="str">
            <v>01.016.063-0</v>
          </cell>
          <cell r="B395" t="str">
            <v>LEVANTAMENTO DE SECAO TRANSVERSAL, EM TER. DE OROGR. NAO ACIDENT. E VEG. RALA</v>
          </cell>
          <cell r="C395" t="str">
            <v>M</v>
          </cell>
        </row>
        <row r="396">
          <cell r="A396" t="str">
            <v>01.016.064-0</v>
          </cell>
          <cell r="B396" t="str">
            <v>LEVANTAMENTO TOPOGR. PLANI-ALTIM. CADASTRAL, DE AREAS DE FAVELAS, EM TER. DE OROGR. NAO ACIDENT.</v>
          </cell>
          <cell r="C396" t="str">
            <v>M2</v>
          </cell>
        </row>
        <row r="397">
          <cell r="A397" t="str">
            <v>01.016.067-0</v>
          </cell>
          <cell r="B397" t="str">
            <v>LEVANTAMENTO TOPOGR. PLANI-ALTIM. CADASTRAL, EM AREAS DE FAVELAS, EM TER. DE OROGR. ACIDENT.</v>
          </cell>
          <cell r="C397" t="str">
            <v>M2</v>
          </cell>
        </row>
        <row r="398">
          <cell r="A398" t="str">
            <v>01.016.070-0</v>
          </cell>
          <cell r="B398" t="str">
            <v>MOBILIZACAO, C/DESLOC. SUPERIOR A 20KM, MEDIDO P/KM EXCEDENTE, A PARTIR DA CIDADE DO RIO DE JANEIRO (KM 0 DA AV. BRASIL)</v>
          </cell>
          <cell r="C398" t="str">
            <v>KM</v>
          </cell>
        </row>
        <row r="399">
          <cell r="A399" t="str">
            <v>01.016.100-0</v>
          </cell>
          <cell r="B399" t="str">
            <v>LEVANTAMENTO TOPOGR., PLANI-ALTIM. E CADASTRAL DE AREAS DE LOGRADOUROS PUBL.</v>
          </cell>
          <cell r="C399" t="str">
            <v>M2</v>
          </cell>
        </row>
        <row r="400">
          <cell r="A400" t="str">
            <v>01.016.105-0</v>
          </cell>
          <cell r="B400" t="str">
            <v>LEVANTAMENTO TOPOGR. DE POCOS DE VISITA DE AGUAS PLUVIAIS, C/COTAS DA TAMPA, FUNDO, ENTRADA E SAIDA DAS TUBUL.</v>
          </cell>
          <cell r="C400" t="str">
            <v>UN</v>
          </cell>
        </row>
        <row r="401">
          <cell r="A401" t="str">
            <v>01.016.110-0</v>
          </cell>
          <cell r="B401" t="str">
            <v>LOCACAO DE EQUIPE DE TOPOGRAFIA, P/SERV. AVULSOS DE LOCACAO(IMPLANTACAO) DE OBRAS</v>
          </cell>
          <cell r="C401" t="str">
            <v>H</v>
          </cell>
        </row>
        <row r="402">
          <cell r="A402" t="str">
            <v>01.016.115-0</v>
          </cell>
          <cell r="B402" t="str">
            <v>LOCACAO DE EQUIPE DE TOPOGRAFIA, P/EXEC. DE LEVANT. CADASTRAIS, INCLUINDO OS EQUIP., VIATURAS E NO MINIMO 3 AUXILIARES</v>
          </cell>
          <cell r="C402" t="str">
            <v>H</v>
          </cell>
        </row>
        <row r="403">
          <cell r="A403" t="str">
            <v>01.016.120-0</v>
          </cell>
          <cell r="B403" t="str">
            <v>LOCACAO DE EQUIPE DE TOPOGRAFIA, P/EXEC. DE NIVELAMENTO DE LOGRADOUROS, INCLUINDO EQUIP. E VIATURAS</v>
          </cell>
          <cell r="C403" t="str">
            <v>H</v>
          </cell>
        </row>
        <row r="404">
          <cell r="A404" t="str">
            <v>01.016.125-0</v>
          </cell>
          <cell r="B404" t="str">
            <v>LOCACAO DE EQUIPE DE TOPOGRAFIA, P/EXEC. DE NIVELAM. DE PRECISAO OU CONTR. DE RECALQUE, INCL.EQUIP.APROPRIADO E VIATURAS</v>
          </cell>
          <cell r="C404" t="str">
            <v>H</v>
          </cell>
        </row>
        <row r="405">
          <cell r="A405" t="str">
            <v>01.016.150-0</v>
          </cell>
          <cell r="B405" t="str">
            <v>IMPLANTACAO DE POLIG. PELO PERIMETRO DE AREA DE ENCOSTA A SER LEVANTADA, EM TER. DE VEG. LEVE</v>
          </cell>
          <cell r="C405" t="str">
            <v>M</v>
          </cell>
        </row>
        <row r="406">
          <cell r="A406" t="str">
            <v>01.016.152-0</v>
          </cell>
          <cell r="B406" t="str">
            <v>IMPLANTACAO DE POLIG. PELO PERIMETRO DE AREA DE ENCOSTA A SER LEVANTADA, EM TER. DE VEG. DENSA</v>
          </cell>
          <cell r="C406" t="str">
            <v>M</v>
          </cell>
        </row>
        <row r="407">
          <cell r="A407" t="str">
            <v>01.016.155-0</v>
          </cell>
          <cell r="B407" t="str">
            <v>MARCOS TOPOGR. DE CONCR. C/PINO DE REF., EM ENCOSTA. FORN. ECOLOC.</v>
          </cell>
          <cell r="C407" t="str">
            <v>UN</v>
          </cell>
        </row>
        <row r="408">
          <cell r="A408" t="str">
            <v>01.016.160-0</v>
          </cell>
          <cell r="B408" t="str">
            <v>EXECUCAO DE PERFIS TOPOGR., EM ENCOSTA C/LEVANT. DE DETALHES, EM TER. DE VEG. LEVE</v>
          </cell>
          <cell r="C408" t="str">
            <v>M</v>
          </cell>
        </row>
        <row r="409">
          <cell r="A409" t="str">
            <v>01.016.165-0</v>
          </cell>
          <cell r="B409" t="str">
            <v>EXECUCAO DE PERFIS TOPOGR., EM ENCOSTA C/LEVANT. DE DETALHES, EM TER. DE VEG. DENSA</v>
          </cell>
          <cell r="C409" t="str">
            <v>M</v>
          </cell>
        </row>
        <row r="410">
          <cell r="A410" t="str">
            <v>01.016.200-0</v>
          </cell>
          <cell r="B410" t="str">
            <v>LEVANTAMENTO TOPOGR. PLANI-ALTIM. E CADASTRAL, P/PROJ., EM TER. DE OROGR. ACIDENT. E VEG. DENSA, P/AREA ATE 5000M2</v>
          </cell>
          <cell r="C410" t="str">
            <v>UN</v>
          </cell>
        </row>
        <row r="411">
          <cell r="A411" t="str">
            <v>01.016.203-0</v>
          </cell>
          <cell r="B411" t="str">
            <v>LEVANTAMENTO TOPOGR. PLANI-ALTIM. E CADASTRAL, P/PROJ., EM TER. DE OROGR. ACIDENT. E VEG. RALA, P/AREA ATE 5000M2</v>
          </cell>
          <cell r="C411" t="str">
            <v>UN</v>
          </cell>
        </row>
        <row r="412">
          <cell r="A412" t="str">
            <v>01.016.206-0</v>
          </cell>
          <cell r="B412" t="str">
            <v>LEVANTAMENTO TOPOGR. PLANI-ALTIM. E CADASTRAL, P/PROJ., EM TER. DE OROGR. NAO ACIDENT. E VEG. DENSA, P/AREA ATE 5000M2</v>
          </cell>
          <cell r="C412" t="str">
            <v>UN</v>
          </cell>
        </row>
        <row r="413">
          <cell r="A413" t="str">
            <v>01.016.209-0</v>
          </cell>
          <cell r="B413" t="str">
            <v>LEVANTAMENTO TOPOGR. PLANI-ALTIM. E CADASTRAL, P/PROJ., EM TER. DE OROGR. NAO ACIDENT. E VEG. RALA, P/AREA ATE 5000M2</v>
          </cell>
          <cell r="C413" t="str">
            <v>UN</v>
          </cell>
        </row>
        <row r="414">
          <cell r="A414" t="str">
            <v>01.016.220-0</v>
          </cell>
          <cell r="B414" t="str">
            <v>LEVANTAMENTO TOPOGR. PLANI-ALTIM. E CADASTRAL, P/PROJ., EM TER. DE OROGR. ACIDENT. E VEG. DENSA,P/AREA DE 5000 A 10000M2</v>
          </cell>
          <cell r="C414" t="str">
            <v>UN</v>
          </cell>
        </row>
        <row r="415">
          <cell r="A415" t="str">
            <v>01.016.223-0</v>
          </cell>
          <cell r="B415" t="str">
            <v>LEVANTAMENTO TOPOGR. PLANI-ALTIM. E CADASTRAL, P/PROJ., EM TER. DE OROGR. ACIDENT. E VEG. RALA, P/AREA DE 5000 A 10000M2</v>
          </cell>
          <cell r="C415" t="str">
            <v>UN</v>
          </cell>
        </row>
        <row r="416">
          <cell r="A416" t="str">
            <v>01.016.226-0</v>
          </cell>
          <cell r="B416" t="str">
            <v>LEVANTAMENTO TOPOGR. PLANI-ALTIM. E CADASTRAL, P/PROJ., EM TER.DE OROGR.NAO ACIDENT.E VEG.DENSA,P/AREA DE 5000 A 10000M2</v>
          </cell>
          <cell r="C416" t="str">
            <v>UN</v>
          </cell>
        </row>
        <row r="417">
          <cell r="A417" t="str">
            <v>01.016.229-0</v>
          </cell>
          <cell r="B417" t="str">
            <v>LEVANTAMENTO TOPOGR. PLANI-ALTIM. E CADASTRAL, P/PROJ., EM TER. DE OROGR.NAO ACIDENT.E VEG.RALA,P/AREA DE 5000 A 10000M2</v>
          </cell>
          <cell r="C417" t="str">
            <v>UN</v>
          </cell>
        </row>
        <row r="418">
          <cell r="A418" t="str">
            <v>01.016.240-0</v>
          </cell>
          <cell r="B418" t="str">
            <v>LEVANTAMENTO TOPOGR. PLANI-ALTIM. E CADASTRAL, P/PROJ., EM TER. DE OROGR. ACIDENT. E VEG.DENSA,P/AREA DE 10000 A 20000M2</v>
          </cell>
          <cell r="C418" t="str">
            <v>UN</v>
          </cell>
        </row>
        <row r="419">
          <cell r="A419" t="str">
            <v>01.016.243-0</v>
          </cell>
          <cell r="B419" t="str">
            <v>LEVANTAMENTO TOPOGR. PLANI-ALTIM. E CADASTRAL, P/PROJ., EM TER. DE OROGR. ACIDENT. E VEG. RALA,P/AREA DE 10000 A 20000M2</v>
          </cell>
          <cell r="C419" t="str">
            <v>UN</v>
          </cell>
        </row>
        <row r="420">
          <cell r="A420" t="str">
            <v>01.016.246-0</v>
          </cell>
          <cell r="B420" t="str">
            <v>LEVANTAMENTO TOPOGR. PLANI-ALTIM. E CADASTRAL, P/PROJ.,EM TER.DE OROGR.NAO ACIDENT.E VEG.DENSA,P/AREA DE 10000 A 20000M2</v>
          </cell>
          <cell r="C420" t="str">
            <v>UN</v>
          </cell>
        </row>
        <row r="421">
          <cell r="A421" t="str">
            <v>01.016.249-0</v>
          </cell>
          <cell r="B421" t="str">
            <v>LEVANTAMENTO TOPOGR. PLANI-ALTIM. CADASTRAL, P/PROJ. EM TER.DE OROGR. NAO ACIDENT. E VEG. RALA, P/AREA DE 1000 A 2000M2</v>
          </cell>
          <cell r="C421" t="str">
            <v>UN</v>
          </cell>
        </row>
        <row r="422">
          <cell r="A422" t="str">
            <v>01.016.500-0</v>
          </cell>
          <cell r="B422" t="str">
            <v>UNIDADE DE REF., P/SERV. DE LEVANT. TOPOGR.</v>
          </cell>
          <cell r="C422" t="str">
            <v>UR</v>
          </cell>
        </row>
        <row r="423">
          <cell r="A423" t="str">
            <v>01.016.999-0</v>
          </cell>
          <cell r="B423" t="str">
            <v>FAMILIA 01.016TOPOGRAFIA</v>
          </cell>
        </row>
        <row r="424">
          <cell r="A424" t="str">
            <v>01.017.001-0</v>
          </cell>
          <cell r="B424" t="str">
            <v>LOCACAO DE PROJ. DE ESTRADA, EM TER. DE OROGR. ACIDENT. E VEG. DENSA</v>
          </cell>
          <cell r="C424" t="str">
            <v>KM</v>
          </cell>
        </row>
        <row r="425">
          <cell r="A425" t="str">
            <v>01.017.002-0</v>
          </cell>
          <cell r="B425" t="str">
            <v>LOCACAO DE PROJ. DE ESTRADA, EM TER. DE OROGR. ACIDENT. E VEG. LEVE</v>
          </cell>
          <cell r="C425" t="str">
            <v>KM</v>
          </cell>
        </row>
        <row r="426">
          <cell r="A426" t="str">
            <v>01.017.003-0</v>
          </cell>
          <cell r="B426" t="str">
            <v>LOCACAO DE PROJ. DE ESTRADA, EM TER. DE OROGR. NAO ACIDENT.E VEG. DENSA</v>
          </cell>
          <cell r="C426" t="str">
            <v>KM</v>
          </cell>
        </row>
        <row r="427">
          <cell r="A427" t="str">
            <v>01.017.004-0</v>
          </cell>
          <cell r="B427" t="str">
            <v>LOCACAO DE PROJ. DE ESTRADA, EM TER. DE OROGR. NAO ACIDENT.E VEG. LEVE</v>
          </cell>
          <cell r="C427" t="str">
            <v>KM</v>
          </cell>
        </row>
        <row r="428">
          <cell r="A428" t="str">
            <v>01.017.005-0</v>
          </cell>
          <cell r="B428" t="str">
            <v>RELOCACAO DE PROJ. DE ESTRADA EXIST.</v>
          </cell>
          <cell r="C428" t="str">
            <v>KM</v>
          </cell>
        </row>
        <row r="429">
          <cell r="A429" t="str">
            <v>01.017.010-0</v>
          </cell>
          <cell r="B429" t="str">
            <v>SERVICO TOPOGR. P/RESTAURACAO DE ROD.</v>
          </cell>
          <cell r="C429" t="str">
            <v>KM</v>
          </cell>
        </row>
        <row r="430">
          <cell r="A430" t="str">
            <v>01.017.999-0</v>
          </cell>
          <cell r="B430" t="str">
            <v>FAMILIA 01.017LOCACAO ESTRADAS</v>
          </cell>
        </row>
        <row r="431">
          <cell r="A431" t="str">
            <v>01.018.001-0</v>
          </cell>
          <cell r="B431" t="str">
            <v>MARCACAO DE OBRA S/INSTRUMENTO TOPOGR., CONSIDERADA A PROJECAO HORIZ. DA AREA ENVOLVENTE</v>
          </cell>
          <cell r="C431" t="str">
            <v>M2</v>
          </cell>
        </row>
        <row r="432">
          <cell r="A432" t="str">
            <v>01.018.002-0</v>
          </cell>
          <cell r="B432" t="str">
            <v>LOCACAO DE OBRA C/APARELHO TOPOGR. SOBRE CERCA DE MARCACAO</v>
          </cell>
          <cell r="C432" t="str">
            <v>M</v>
          </cell>
        </row>
        <row r="433">
          <cell r="A433" t="str">
            <v>01.018.999-0</v>
          </cell>
          <cell r="B433" t="str">
            <v>FAMILIA 01.018MARCACAO DE OBRA</v>
          </cell>
        </row>
        <row r="434">
          <cell r="A434" t="str">
            <v>01.019.001-0</v>
          </cell>
          <cell r="B434" t="str">
            <v>LEVANTAMENTO CADASTRAL GEOMETRICO DE IMOVEIS, ESC 1:200</v>
          </cell>
          <cell r="C434" t="str">
            <v>UN</v>
          </cell>
        </row>
        <row r="435">
          <cell r="A435" t="str">
            <v>01.019.002-0</v>
          </cell>
          <cell r="B435" t="str">
            <v>LEVANTAMENTO CADASTRAL GEOMETRICO DE IMOVEIS, ESC. 1:100</v>
          </cell>
          <cell r="C435" t="str">
            <v>UN</v>
          </cell>
        </row>
        <row r="436">
          <cell r="A436" t="str">
            <v>01.019.003-0</v>
          </cell>
          <cell r="B436" t="str">
            <v>LEVANTAMENTO CADASTRAL GEOMETRICO DE IMOVEIS, ESC. 1:50</v>
          </cell>
          <cell r="C436" t="str">
            <v>UN</v>
          </cell>
        </row>
        <row r="437">
          <cell r="A437" t="str">
            <v>01.019.500-0</v>
          </cell>
          <cell r="B437" t="str">
            <v>UNIDADE DE REF., P/SERV. DE LEVANTAMENTO CADASTRAL</v>
          </cell>
          <cell r="C437" t="str">
            <v>UR</v>
          </cell>
        </row>
        <row r="438">
          <cell r="A438" t="str">
            <v>01.050.500-0</v>
          </cell>
          <cell r="B438" t="str">
            <v>UNIDADE DE REF. P/SERV. DE PROJ. E CONSULTORIA</v>
          </cell>
          <cell r="C438" t="str">
            <v>UR</v>
          </cell>
        </row>
        <row r="439">
          <cell r="A439" t="str">
            <v>01.050.999-0</v>
          </cell>
          <cell r="B439" t="str">
            <v>FAMILIA 01.050PROJETOS E CONSULTORIA</v>
          </cell>
        </row>
        <row r="440">
          <cell r="A440" t="str">
            <v>01.090.999-0</v>
          </cell>
          <cell r="B440" t="str">
            <v>FAMILIA 01.090ADMINISTRACAO LOCAL.</v>
          </cell>
          <cell r="C440" t="str">
            <v>UN</v>
          </cell>
        </row>
        <row r="441">
          <cell r="A441" t="str">
            <v>CATEGORIA 02 - CANTEIRO DE OBRA</v>
          </cell>
        </row>
        <row r="443">
          <cell r="A443" t="str">
            <v>02.001.001-0</v>
          </cell>
          <cell r="B443" t="str">
            <v>TAPUME DE VEDACAO OU PROT., EM CHAPAS DE MAD. COMP., C/ 6MMDE ESP., EXCL. PINT.</v>
          </cell>
          <cell r="C443" t="str">
            <v>M2</v>
          </cell>
        </row>
        <row r="444">
          <cell r="A444" t="str">
            <v>02.001.002-0</v>
          </cell>
          <cell r="B444" t="str">
            <v>TAPUME DE VEDACAO OU PROT., EM CHAPAS DE MAD. COMP., C/ 6MMDE ESP., UTILIZADAS 2 VEZES, EXCL. PINT.</v>
          </cell>
          <cell r="C444" t="str">
            <v>M2</v>
          </cell>
        </row>
        <row r="445">
          <cell r="A445" t="str">
            <v>02.001.003-0</v>
          </cell>
          <cell r="B445" t="str">
            <v>TAPUME DE VEDACAO OU PROT., EM CHAPAS DE MAD. COMP. C/ 12MMDE ESP., UTILIZADA 10 VEZES, EXCL. PINT.</v>
          </cell>
          <cell r="C445" t="str">
            <v>M2</v>
          </cell>
        </row>
        <row r="446">
          <cell r="A446" t="str">
            <v>02.001.999-0</v>
          </cell>
          <cell r="B446" t="str">
            <v>FAMILIA 02.001TAPUME COM MADEIRIT</v>
          </cell>
        </row>
        <row r="447">
          <cell r="A447" t="str">
            <v>02.003.001-1</v>
          </cell>
          <cell r="B447" t="str">
            <v>TAPUME DE VEDACAO OU PROT., EM TABUAS DE PINHO DE 3ª, EXCL.PINT.</v>
          </cell>
          <cell r="C447" t="str">
            <v>M2</v>
          </cell>
        </row>
        <row r="448">
          <cell r="A448" t="str">
            <v>02.003.999-0</v>
          </cell>
          <cell r="B448" t="str">
            <v>FAMILIA 02.003TAPUME COM TABUA PINHO TERCEIRA</v>
          </cell>
        </row>
        <row r="449">
          <cell r="A449" t="str">
            <v>02.004.001-0</v>
          </cell>
          <cell r="B449" t="str">
            <v>BARRACAO DE OBRA, C/PAREDES E PISO DE TABUAS DE PINHO DE 3ª,COBERT. DE TELHAS DE CIM. AMIANTO, REAPROVEITADOS 2 VEZES</v>
          </cell>
          <cell r="C449" t="str">
            <v>M2</v>
          </cell>
        </row>
        <row r="450">
          <cell r="A450" t="str">
            <v>02.004.002-1</v>
          </cell>
          <cell r="B450" t="str">
            <v>BARRACAO DE OBRA EM CHAPA COMPENSADA PLASTIF., EXCL.LIGACAOPROVISORIA,INCL.INSTAL.,REAPROVEITADO 5 VEZES (PROJETO 2005)</v>
          </cell>
          <cell r="C450" t="str">
            <v>M2</v>
          </cell>
        </row>
        <row r="451">
          <cell r="A451" t="str">
            <v>02.004.003-0</v>
          </cell>
          <cell r="B451" t="str">
            <v>BARRACAO DE OBRA EM CHAPA COMPENSADA PLASTIF., EXCL.LIGACAOPROVISORIA,INCL.INSTAL.,REAPROVEITADO 5 VEZES (PROJETO 2006)</v>
          </cell>
          <cell r="C451" t="str">
            <v>M2</v>
          </cell>
        </row>
        <row r="452">
          <cell r="A452" t="str">
            <v>02.004.004-0</v>
          </cell>
          <cell r="B452" t="str">
            <v>BARRACAO DE OBRA EM CHAPA COMPENSADA PLASTIF., EXCL.LIGACAOPROVISORIA,INCL.INSTAL.,REAPROVEITADO 5 VEZES (PROJETO 2007)</v>
          </cell>
          <cell r="C452" t="str">
            <v>M2</v>
          </cell>
        </row>
        <row r="453">
          <cell r="A453" t="str">
            <v>02.004.005-0</v>
          </cell>
          <cell r="B453" t="str">
            <v>BARRACAO DE OBRA C/DIVISAO INTERNA P/ESCRITORIO E DEPOSITO DE MAT., INCL. INSTAL., EXCL. PINT., REAPROVEITADO 2 VEZES</v>
          </cell>
          <cell r="C453" t="str">
            <v>M2</v>
          </cell>
        </row>
        <row r="454">
          <cell r="A454" t="str">
            <v>02.004.006-0</v>
          </cell>
          <cell r="B454" t="str">
            <v>BARRACAO DE OBRA, P/ESCRITORIO E ALOJAMENTO A 2,50M ACIMA DOSOLO,EXCL.PINT.E LIGACOES PROVISORIAS,REAPROVEITADO 5 VEZES</v>
          </cell>
          <cell r="C454" t="str">
            <v>M2</v>
          </cell>
        </row>
        <row r="455">
          <cell r="A455" t="str">
            <v>02.004.007-0</v>
          </cell>
          <cell r="B455" t="str">
            <v>BARRACAO DE OBRA P/ESCRITORIO E ALOJAMENTO, C/VESTIARIO E BATERIA DE SANIT., INCL. INSTAL., EXCL. PINT. (PROJETO 2008)</v>
          </cell>
          <cell r="C455" t="str">
            <v>M2</v>
          </cell>
        </row>
        <row r="456">
          <cell r="A456" t="str">
            <v>02.004.008-0</v>
          </cell>
          <cell r="B456" t="str">
            <v>SANITARIO C/VASO E CHUVEIRO P/PESSOAL DE OBRA, INCL. INSTAL.E APARELHOS, REAPROVEITADO 2 VEZES</v>
          </cell>
          <cell r="C456" t="str">
            <v>UN</v>
          </cell>
        </row>
        <row r="457">
          <cell r="A457" t="str">
            <v>02.004.009-0</v>
          </cell>
          <cell r="B457" t="str">
            <v>SANITARIO C/VASO E CHUVEIRO P/PESSOAL DE OBRA, COLETIVO DE 2MODULOS, INCL. INSTAL. E APARELHOS, REAPROVEITADO 2 VEZES</v>
          </cell>
          <cell r="C457" t="str">
            <v>UN</v>
          </cell>
        </row>
        <row r="458">
          <cell r="A458" t="str">
            <v>02.004.999-0</v>
          </cell>
          <cell r="B458" t="str">
            <v>FAMILIA 02.004BARRACAO DE OBRA</v>
          </cell>
        </row>
        <row r="459">
          <cell r="A459" t="str">
            <v>02.006.010-0</v>
          </cell>
          <cell r="B459" t="str">
            <v>ALUGUEL DE CONTAINER, TIPO ESCRITORIO, INCL. INSTAL. ELETRICA, EXCL. TRANSP., CARGA E DESC.</v>
          </cell>
          <cell r="C459" t="str">
            <v>UNxM</v>
          </cell>
        </row>
        <row r="460">
          <cell r="A460" t="str">
            <v>02.006.015-0</v>
          </cell>
          <cell r="B460" t="str">
            <v>ALUGUEL DE CONTAINER, TIPO ESCRITORIO, INCL. INSTAL., C/ 1 VASO SANIT. E 1 LAVATORIO, EXCL. TRANSP., CARGA E DESC.</v>
          </cell>
          <cell r="C460" t="str">
            <v>UNxM</v>
          </cell>
        </row>
        <row r="461">
          <cell r="A461" t="str">
            <v>02.006.020-0</v>
          </cell>
          <cell r="B461" t="str">
            <v>ALUGUEL DE CONTAINER, TIPO SANIT., C/ 2 VASOS SANIT., 1 LAVATORIO, 1 MICTORIO E 4 CHUVEIROS, EXCL.TRANSP., CARGA E DESC.</v>
          </cell>
          <cell r="C461" t="str">
            <v>UNxM</v>
          </cell>
        </row>
        <row r="462">
          <cell r="A462" t="str">
            <v>02.006.025-0</v>
          </cell>
          <cell r="B462" t="str">
            <v>ALUGUEL DE CONTAINER, TIPO SANIT., C/ 4 VASOS SANIT., 1 LAVATORIO, 1 MICTORIO E 4 CHUVEIROS, EXCL.TRANSP., CARGA E DESC.</v>
          </cell>
          <cell r="C462" t="str">
            <v>UNxM</v>
          </cell>
        </row>
        <row r="463">
          <cell r="A463" t="str">
            <v>02.006.030-0</v>
          </cell>
          <cell r="B463" t="str">
            <v>ALUGUEL DE CONTAINER, TIPO SANIT., C/ 7 VASOS SANIT., 1 LAVATORIO E 1 MICTORIO, EXCL. TRANSP., CARGA E DESC.</v>
          </cell>
          <cell r="C463" t="str">
            <v>UNxM</v>
          </cell>
        </row>
        <row r="464">
          <cell r="A464" t="str">
            <v>02.006.999-0</v>
          </cell>
          <cell r="B464" t="str">
            <v>INDICE DA FAMILIA</v>
          </cell>
        </row>
        <row r="465">
          <cell r="A465" t="str">
            <v>02.008.999-0</v>
          </cell>
          <cell r="B465" t="str">
            <v>FAMILIA 02.008ANDAIME SUSPENSO</v>
          </cell>
        </row>
        <row r="466">
          <cell r="A466" t="str">
            <v>02.009.999-0</v>
          </cell>
          <cell r="B466" t="str">
            <v>FAMILIA 02.009FORN.PO-DE-PEDRA S/TRANSPORTE</v>
          </cell>
        </row>
        <row r="467">
          <cell r="A467" t="str">
            <v>02.010.001-0</v>
          </cell>
          <cell r="B467" t="str">
            <v>GALPAO ABERTO P/OFICINA E DEPOSITO DE CANTEIRO DE OBRAS, EMMAD. DE LEI</v>
          </cell>
          <cell r="C467" t="str">
            <v>M2</v>
          </cell>
        </row>
        <row r="468">
          <cell r="A468" t="str">
            <v>02.010.002-0</v>
          </cell>
          <cell r="B468" t="str">
            <v>GALPAO ABERTO P/OFICINA E DEPOSITO DE CANTEIRO DE OBRAS, EMMAD. DE LEI, SENDO MAD. E COBERTURA EMPREGADOS 3 VEZES</v>
          </cell>
          <cell r="C468" t="str">
            <v>M2</v>
          </cell>
        </row>
        <row r="469">
          <cell r="A469" t="str">
            <v>02.010.999-0</v>
          </cell>
          <cell r="B469" t="str">
            <v>FAMILIA 02.010GALPAO P/CANTEIRO DE OBRAS</v>
          </cell>
        </row>
        <row r="470">
          <cell r="A470" t="str">
            <v>02.011.001-0</v>
          </cell>
          <cell r="B470" t="str">
            <v>CERCA PROTETORA DE BORDA DE VALA, EM PINHO DE 3ª, C/APROVEITAMENTO DE 1 VEZ DA MAD.</v>
          </cell>
          <cell r="C470" t="str">
            <v>M</v>
          </cell>
        </row>
        <row r="471">
          <cell r="A471" t="str">
            <v>02.011.002-0</v>
          </cell>
          <cell r="B471" t="str">
            <v>CERCA PROTETORA DE BORDA DE VALA, EM PINHO DE 3ª, CONSID. OUSO 3 VEZES DA MAD.</v>
          </cell>
          <cell r="C471" t="str">
            <v>M</v>
          </cell>
        </row>
        <row r="472">
          <cell r="A472" t="str">
            <v>02.011.003-0</v>
          </cell>
          <cell r="B472" t="str">
            <v>RETIRADA E RECOLOCACAO DA CERCA PROTETORA DE BORDA DE VALA,SEGUNDO DESCRICAO DO ITEM 02.011.001, EXCETO O MAT.</v>
          </cell>
          <cell r="C472" t="str">
            <v>M</v>
          </cell>
        </row>
        <row r="473">
          <cell r="A473" t="str">
            <v>02.011.010-0</v>
          </cell>
          <cell r="B473" t="str">
            <v xml:space="preserve">CERCA PROTETORA DE VALA OU OBRA, COM TELA PLÁSTICA NA COR LARANJA OU AMARELA, CONSIDERANDO DUAS VEZES DE UTILIZAÇÃO. INCLUSIVE APOIOS, FORNECIMENTO, COLOCAÇÃO E RETIRADA </v>
          </cell>
          <cell r="C473" t="str">
            <v>M2</v>
          </cell>
        </row>
        <row r="474">
          <cell r="A474" t="str">
            <v>02.011.999-0</v>
          </cell>
          <cell r="B474" t="str">
            <v>INDICE DA FAMILIA</v>
          </cell>
        </row>
        <row r="475">
          <cell r="A475" t="str">
            <v>02.015.001-0</v>
          </cell>
          <cell r="B475" t="str">
            <v>INSTALACAO E LIGACAO PROVISORIAS DE AGUA E ESGOTO</v>
          </cell>
          <cell r="C475" t="str">
            <v>UN</v>
          </cell>
        </row>
        <row r="476">
          <cell r="A476" t="str">
            <v>02.015.999-0</v>
          </cell>
          <cell r="B476" t="str">
            <v>FAMILIA 02.015LIGACOES PROVISORIAS (SANITARIAS)</v>
          </cell>
        </row>
        <row r="477">
          <cell r="A477" t="str">
            <v>02.016.001-0</v>
          </cell>
          <cell r="B477" t="str">
            <v>INSTALACAO E LIGACAO PROVISORIAS DE ENERGIA ELETR., EM BAIXATENSAO</v>
          </cell>
          <cell r="C477" t="str">
            <v>UN</v>
          </cell>
        </row>
        <row r="478">
          <cell r="A478" t="str">
            <v>02.016.003-0</v>
          </cell>
          <cell r="B478" t="str">
            <v>ENTRADA DE SERV. AEREA, EM ALTA TENSAO, P/ 30KVA</v>
          </cell>
          <cell r="C478" t="str">
            <v>UN</v>
          </cell>
        </row>
        <row r="479">
          <cell r="A479" t="str">
            <v>02.016.004-0</v>
          </cell>
          <cell r="B479" t="str">
            <v>ENTRADA DE SERV. AEREA, EM ALTA TENSAO, P/ 45KVA</v>
          </cell>
          <cell r="C479" t="str">
            <v>UN</v>
          </cell>
        </row>
        <row r="480">
          <cell r="A480" t="str">
            <v>02.016.006-0</v>
          </cell>
          <cell r="B480" t="str">
            <v>ENTRADA DE SERV. AEREA, EM ALTA TENSAO, P/ 75KVA</v>
          </cell>
          <cell r="C480" t="str">
            <v>UN</v>
          </cell>
        </row>
        <row r="481">
          <cell r="A481" t="str">
            <v>02.016.008-0</v>
          </cell>
          <cell r="B481" t="str">
            <v>ENTRADA DE SERV. AEREA, EM ALTA TENSAO, P/ 112,5KVA</v>
          </cell>
          <cell r="C481" t="str">
            <v>UN</v>
          </cell>
        </row>
        <row r="482">
          <cell r="A482" t="str">
            <v>02.016.010-0</v>
          </cell>
          <cell r="B482" t="str">
            <v>ENTRADA DE SERV. AEREA, EM ALTA TENSAO, P/ 150KVA</v>
          </cell>
          <cell r="C482" t="str">
            <v>UN</v>
          </cell>
        </row>
        <row r="483">
          <cell r="A483" t="str">
            <v>02.016.999-0</v>
          </cell>
          <cell r="B483" t="str">
            <v>FAMILIA 02.016LIGACOES PROVISORIA - ELETRICAS</v>
          </cell>
        </row>
        <row r="484">
          <cell r="A484" t="str">
            <v>02.020.001-0</v>
          </cell>
          <cell r="B484" t="str">
            <v>PLACA DE IDENTIFICACAO DE OBRA PUBL., INCL. PINT. E SUPORTEDE MAD.</v>
          </cell>
          <cell r="C484" t="str">
            <v>M2</v>
          </cell>
        </row>
        <row r="485">
          <cell r="A485" t="str">
            <v>02.020.005-0</v>
          </cell>
          <cell r="B485" t="str">
            <v>BARRAGENS DE BLOQUEIO DE OBRA NA VIA PUBL., COMPREEND. O FORN., PINT. E REAPROV. DO CONJ. 40 VEZES</v>
          </cell>
          <cell r="C485" t="str">
            <v>M</v>
          </cell>
        </row>
        <row r="486">
          <cell r="A486" t="str">
            <v>02.020.006-0</v>
          </cell>
          <cell r="B486" t="str">
            <v>BARRAGENS DE BLOQUEIO DE OBRA NA VIA PUBL., COMPREEND. COLOC. E RETIRADA 1 VEZ</v>
          </cell>
          <cell r="C486" t="str">
            <v>M</v>
          </cell>
        </row>
        <row r="487">
          <cell r="A487" t="str">
            <v>02.020.007-0</v>
          </cell>
          <cell r="B487" t="str">
            <v>PLACA P/IDENTIFICACAO DE OBRAS DE CONCESSIONARIA DE SERV. PUBL., COMPREEND. O FORN., PINT. DA PLACA E DOS SUPORTES</v>
          </cell>
          <cell r="C487" t="str">
            <v>UN</v>
          </cell>
        </row>
        <row r="488">
          <cell r="A488" t="str">
            <v>02.020.008-0</v>
          </cell>
          <cell r="B488" t="str">
            <v>PLACA P/IDENTIFICACAO DE OBRAS DE CONCESSIONARIA DE SERV. PUBL., COMPREEND. A COLOC. E A RETIRADA 1 VEZ</v>
          </cell>
          <cell r="C488" t="str">
            <v>UN</v>
          </cell>
        </row>
        <row r="489">
          <cell r="A489" t="str">
            <v>02.020.009-0</v>
          </cell>
          <cell r="B489" t="str">
            <v>SEMAFORO P/SINALIZACAO DE BLOQUEIO DE OBRA NA VIA PUBL., CONSID. 40 VEZES O REAPROV. DA MAD.</v>
          </cell>
          <cell r="C489" t="str">
            <v>UN</v>
          </cell>
        </row>
        <row r="490">
          <cell r="A490" t="str">
            <v>02.020.010-0</v>
          </cell>
          <cell r="B490" t="str">
            <v>SEMAFORO P/SINALIZACAO DE BLOQUEIO DE OBRA NA VIA PUBL., COMPREEND. A COLOC. E A RETIRADA 1 VEZ</v>
          </cell>
          <cell r="C490" t="str">
            <v>UN</v>
          </cell>
        </row>
        <row r="491">
          <cell r="A491" t="str">
            <v>02.020.011-0</v>
          </cell>
          <cell r="B491" t="str">
            <v>PLACA DE SINALIZACAO PREVENTIVA P/OBRA NA VIA PUBL., COMPREEND. O FORN. E PINT. DA PLACA E DOS SUPORTES</v>
          </cell>
          <cell r="C491" t="str">
            <v>UN</v>
          </cell>
        </row>
        <row r="492">
          <cell r="A492" t="str">
            <v>02.020.012-0</v>
          </cell>
          <cell r="B492" t="str">
            <v>PLACA DE SINALIZACAO PREVENTIVA P/OBRA NA VIA PUBL., COMPREEND. A COLOC. E A RETIRADA 1 VEZ</v>
          </cell>
          <cell r="C492" t="str">
            <v>UN</v>
          </cell>
        </row>
        <row r="493">
          <cell r="A493" t="str">
            <v>02.020.015-0</v>
          </cell>
          <cell r="B493" t="str">
            <v>DEMARCACAO DE PAV. P/PINT. EM FAIXAS, ALTERNADAS, P/DESVIO DE TRAFEGO, MEDIDO P/UN. DE SUPERF. DEMARCADA</v>
          </cell>
          <cell r="C493" t="str">
            <v>M2</v>
          </cell>
        </row>
        <row r="494">
          <cell r="A494" t="str">
            <v>02.020.999-0</v>
          </cell>
          <cell r="B494" t="str">
            <v>FAMILIA 02.020SINALIZACAO OBRAS PUBLICAS</v>
          </cell>
        </row>
        <row r="495">
          <cell r="A495" t="str">
            <v>02.025.010-0</v>
          </cell>
          <cell r="B495" t="str">
            <v>GABARITO SIMPLES DE PASSAGEM, PROVISORIO P/VIA PUBL., SENDOO MAT. UTILIZADO 1 VEZ</v>
          </cell>
          <cell r="C495" t="str">
            <v>UN</v>
          </cell>
        </row>
        <row r="496">
          <cell r="A496" t="str">
            <v>02.025.012-0</v>
          </cell>
          <cell r="B496" t="str">
            <v>GABARITO SIMPLES DE PASSAGEM, PROVISORIO P/VIA PUBL., SENDOO MAT. REUTILIZADO 2 VEZES</v>
          </cell>
          <cell r="C496" t="str">
            <v>UN</v>
          </cell>
        </row>
        <row r="497">
          <cell r="A497" t="str">
            <v>02.025.015-0</v>
          </cell>
          <cell r="B497" t="str">
            <v>GABARITO SIMPLES DE PASSAGEM, PROVISORIO P/VIA PUBL., SENDOO MAT. REUTILIZADO 4 VEZES</v>
          </cell>
          <cell r="C497" t="str">
            <v>UN</v>
          </cell>
        </row>
        <row r="498">
          <cell r="A498" t="str">
            <v>02.025.020-0</v>
          </cell>
          <cell r="B498" t="str">
            <v>GABARITO DUPLO DE PASSAGEM, PROVISORIO P/VIA PUBL., SENDO OMAT. UTILIZADO 1 VEZ</v>
          </cell>
          <cell r="C498" t="str">
            <v>UN</v>
          </cell>
        </row>
        <row r="499">
          <cell r="A499" t="str">
            <v>02.025.025-0</v>
          </cell>
          <cell r="B499" t="str">
            <v>GABARITO DUPLO DE PASSAGEM, PROVISORIO P/VIA PUBL., SENDO OMAT. REUTILIZADO 2 VEZES</v>
          </cell>
          <cell r="C499" t="str">
            <v>UN</v>
          </cell>
        </row>
        <row r="500">
          <cell r="A500" t="str">
            <v>02.025.030-0</v>
          </cell>
          <cell r="B500" t="str">
            <v>GABARITO DUPLO DE PASSAGEM, PROVISORIO P/VIA PUBL., SENDO OMAT. REUTILIZADO 4 VEZES</v>
          </cell>
          <cell r="C500" t="str">
            <v>UN</v>
          </cell>
        </row>
        <row r="501">
          <cell r="A501" t="str">
            <v>02.025.999-0</v>
          </cell>
          <cell r="B501" t="str">
            <v>FAMILIA 02.025GABARITO SIMPLES DE PASSAGEM PROVISORIO</v>
          </cell>
        </row>
        <row r="502">
          <cell r="A502" t="str">
            <v>CATEGORIA 03 - MOVIMENTO DE TERRA</v>
          </cell>
        </row>
        <row r="504">
          <cell r="A504" t="str">
            <v>03.001.001-1</v>
          </cell>
          <cell r="B504" t="str">
            <v>ESCAVACAO MANUAL DE VALA/CAVA EM MAT. DE 1ªCAT., AREIA, ARGILA OU PICARRA, ATE 1,50M DE PROF.</v>
          </cell>
          <cell r="C504" t="str">
            <v>M3</v>
          </cell>
        </row>
        <row r="505">
          <cell r="A505" t="str">
            <v>03.001.002-1</v>
          </cell>
          <cell r="B505" t="str">
            <v>ESCAVACAO MANUAL DE VALA/CAVA EM MAT. DE 1ªCAT., AREIA, ARGILA OU PICARRA, ENTRE 1,50 E 3,00M DE PROF.</v>
          </cell>
          <cell r="C505" t="str">
            <v>M3</v>
          </cell>
        </row>
        <row r="506">
          <cell r="A506" t="str">
            <v>03.001.003-1</v>
          </cell>
          <cell r="B506" t="str">
            <v>ESCAVACAO MANUAL DE VALA/CAVA EM MAT. DE 1ªCAT., AREIA, ARGILA OU PICARRA, ENTRE 3,00 E 4,50M DE PROF.</v>
          </cell>
          <cell r="C506" t="str">
            <v>M3</v>
          </cell>
        </row>
        <row r="507">
          <cell r="A507" t="str">
            <v>03.001.004-1</v>
          </cell>
          <cell r="B507" t="str">
            <v>ESCAVACAO MANUAL DE VALA/CAVA EM MAT. DE 1ªCAT., AREIA, ARGILA OU PICARRA, ENTRE 4,50 E 6,00M DE PROF.</v>
          </cell>
          <cell r="C507" t="str">
            <v>M3</v>
          </cell>
        </row>
        <row r="508">
          <cell r="A508" t="str">
            <v>03.001.009-1</v>
          </cell>
          <cell r="B508" t="str">
            <v>ESCAVACAO MANUAL DE VALA/CAVA EM MAT. DE 1ªCAT., AREIA, ARGILA OU PICARRA, ENTRE 6,00 E 7,50M DE PROF.</v>
          </cell>
          <cell r="C508" t="str">
            <v>M3</v>
          </cell>
        </row>
        <row r="509">
          <cell r="A509" t="str">
            <v>03.001.010-0</v>
          </cell>
          <cell r="B509" t="str">
            <v>ESCAVACAO MANUAL DE VALA/CAVA, A FRIO, EM MAT. DE 2ªCAT., MOLEDO OU ROCHA DECOMP., ATE 1,50M DE PROF.</v>
          </cell>
          <cell r="C509" t="str">
            <v>M3</v>
          </cell>
        </row>
        <row r="510">
          <cell r="A510" t="str">
            <v>03.001.011-0</v>
          </cell>
          <cell r="B510" t="str">
            <v>ESCAVACAO MANUAL DE VALA/CAVA, A FRIO, EM MAT. DE 2ªCAT., MOLEDO OU ROCHA DECOMP., ENTRE 1,50 E 3,00M DE PROF.</v>
          </cell>
          <cell r="C510" t="str">
            <v>M3</v>
          </cell>
        </row>
        <row r="511">
          <cell r="A511" t="str">
            <v>03.001.012-0</v>
          </cell>
          <cell r="B511" t="str">
            <v>ESCAVACAO MANUAL DE VALA/CAVA, A FRIO, EM MAT. DE 2ªCAT., MOLEDO OU ROCHA DECOMP., ENTRE 3,00 E 4,50M DE PROF.</v>
          </cell>
          <cell r="C511" t="str">
            <v>M3</v>
          </cell>
        </row>
        <row r="512">
          <cell r="A512" t="str">
            <v>03.001.021-0</v>
          </cell>
          <cell r="B512" t="str">
            <v>ESCAVACAO MANUAL DE VALA/CAVA, A FRIO, EM MAT. DE 2ªCAT., MOLEDO OU ROCHA DECOMP., ENTRE 4,50 E 6,00M DE PROF.</v>
          </cell>
          <cell r="C512" t="str">
            <v>M3</v>
          </cell>
        </row>
        <row r="513">
          <cell r="A513" t="str">
            <v>03.001.022-0</v>
          </cell>
          <cell r="B513" t="str">
            <v>ESCAVACAO MANUAL DE VALA/CAVA, A FRIO, EM MAT. DE 2ªCAT., MOLEDO OU ROCHA DECOMP., ENTRE 6,00 E 7,50M DE PROF.</v>
          </cell>
          <cell r="C513" t="str">
            <v>M3</v>
          </cell>
        </row>
        <row r="514">
          <cell r="A514" t="str">
            <v>03.001.041-0</v>
          </cell>
          <cell r="B514" t="str">
            <v>ESCAVACAO MANUAL DE VALA/CAVA EM PEDRA SOLTA OU ARGILA, ATE1,50M DE PROF.</v>
          </cell>
          <cell r="C514" t="str">
            <v>M3</v>
          </cell>
        </row>
        <row r="515">
          <cell r="A515" t="str">
            <v>03.001.042-0</v>
          </cell>
          <cell r="B515" t="str">
            <v>ESCAVACAO MANUAL DE VALA/CAVA EM PEDRA SOLTA OU ARGILA, ENTRE 1,50 E 3,00M DE PROF.</v>
          </cell>
          <cell r="C515" t="str">
            <v>M3</v>
          </cell>
        </row>
        <row r="516">
          <cell r="A516" t="str">
            <v>03.001.043-0</v>
          </cell>
          <cell r="B516" t="str">
            <v>ESCAVACAO MANUAL DE VALA/CAVA EM PEDRA SOLTA OU ARGILA, ENTRE 3,00 E 4,50M DE PROF.</v>
          </cell>
          <cell r="C516" t="str">
            <v>M3</v>
          </cell>
        </row>
        <row r="517">
          <cell r="A517" t="str">
            <v>03.001.044-0</v>
          </cell>
          <cell r="B517" t="str">
            <v>ESCAVACAO MANUAL DE VALA/CAVA EM PEDRA SOLTA OU ARGILA, ENTRE 4,50 E 6,00M DE PROF.</v>
          </cell>
          <cell r="C517" t="str">
            <v>M3</v>
          </cell>
        </row>
        <row r="518">
          <cell r="A518" t="str">
            <v>03.001.045-0</v>
          </cell>
          <cell r="B518" t="str">
            <v>ESCAVACAO MANUAL DE VALA/CAVA EM PEDRA SOLTA OU ARGILA, ENTRE 6,00 E 7,50M DE PROF.</v>
          </cell>
          <cell r="C518" t="str">
            <v>M3</v>
          </cell>
        </row>
        <row r="519">
          <cell r="A519" t="str">
            <v>03.001.047-0</v>
          </cell>
          <cell r="B519" t="str">
            <v>ESCAVACAO MANUAL DE VALA/CAVA EM LODO, ATE 1,50M DE PROF.</v>
          </cell>
          <cell r="C519" t="str">
            <v>M3</v>
          </cell>
        </row>
        <row r="520">
          <cell r="A520" t="str">
            <v>03.001.048-0</v>
          </cell>
          <cell r="B520" t="str">
            <v>ESCAVACAO MANUAL DE VALA/CAVA EM LODO, ENTRE 1,50 E 3,00M DEPROF.</v>
          </cell>
          <cell r="C520" t="str">
            <v>M3</v>
          </cell>
        </row>
        <row r="521">
          <cell r="A521" t="str">
            <v>03.001.049-0</v>
          </cell>
          <cell r="B521" t="str">
            <v>ESCAVACAO MANUAL DE VALA/CAVA EM LODO, ENTRE 3,00 E 4,50M DEPROF.</v>
          </cell>
          <cell r="C521" t="str">
            <v>M3</v>
          </cell>
        </row>
        <row r="522">
          <cell r="A522" t="str">
            <v>03.001.050-0</v>
          </cell>
          <cell r="B522" t="str">
            <v>ESCAVACAO MANUAL DE VALA/CAVA EM LODO, ENTRE 4,50 E 6,00M DEPROF.</v>
          </cell>
          <cell r="C522" t="str">
            <v>M3</v>
          </cell>
        </row>
        <row r="523">
          <cell r="A523" t="str">
            <v>03.001.051-0</v>
          </cell>
          <cell r="B523" t="str">
            <v>ESCAVACAO MANUAL DE VALA/CAVA EM LODO, ENTRE 6,00 E 7,50M DEPROF.</v>
          </cell>
          <cell r="C523" t="str">
            <v>M3</v>
          </cell>
        </row>
        <row r="524">
          <cell r="A524" t="str">
            <v>03.001.061-0</v>
          </cell>
          <cell r="B524" t="str">
            <v>MARROAMENTO EM MAT. DE 3ªCAT., ROCHA VIVA P/REDUCAO A PEDRADE MAO</v>
          </cell>
          <cell r="C524" t="str">
            <v>M3</v>
          </cell>
        </row>
        <row r="525">
          <cell r="A525" t="str">
            <v>03.001.065-1</v>
          </cell>
          <cell r="B525" t="str">
            <v>DESMONTE MANUAL DE BL. EM MAT. DE 3ªCAT., ROCHA VIVA, INCL.REDUCAO A PEDRA DE MAO</v>
          </cell>
          <cell r="C525" t="str">
            <v>M3</v>
          </cell>
        </row>
        <row r="526">
          <cell r="A526" t="str">
            <v>03.001.070-1</v>
          </cell>
          <cell r="B526" t="str">
            <v>DESMONTE MANUAL EM MAT. DE 2ªCAT., MOLEDO OU ROCHA DECOMP.,INCL. REDUCAO A PEDRA DE MAO</v>
          </cell>
          <cell r="C526" t="str">
            <v>M3</v>
          </cell>
        </row>
        <row r="527">
          <cell r="A527" t="str">
            <v>03.001.071-1</v>
          </cell>
          <cell r="B527" t="str">
            <v>MARROAMENTO DE MAT. DE 2ªCAT., ROCHA DECOMP. P/REDUCAO A PEDRA DE MAO</v>
          </cell>
          <cell r="C527" t="str">
            <v>M3</v>
          </cell>
        </row>
        <row r="528">
          <cell r="A528" t="str">
            <v>03.001.080-1</v>
          </cell>
          <cell r="B528" t="str">
            <v>ESCAVACAO MANUAL EM MAT. DE 1ªCAT., A CEU ABERTO, PROF. ATE0,50M</v>
          </cell>
          <cell r="C528" t="str">
            <v>M3</v>
          </cell>
        </row>
        <row r="529">
          <cell r="A529" t="str">
            <v>03.001.085-1</v>
          </cell>
          <cell r="B529" t="str">
            <v>ESCAVACAO MANUAL EM MAT. DE 1ªCAT., A CEU ABERTO, PROF. MAIOR QUE 0,50M</v>
          </cell>
          <cell r="C529" t="str">
            <v>M3</v>
          </cell>
        </row>
        <row r="530">
          <cell r="A530" t="str">
            <v>03.001.090-0</v>
          </cell>
          <cell r="B530" t="str">
            <v>ESCAVACAO, EM TUNEL, DE MAT. DE 1ªCAT., AREIA, ARGILA OU PICARRA, SERV. SEMI-MECANIZADO</v>
          </cell>
          <cell r="C530" t="str">
            <v>M3</v>
          </cell>
        </row>
        <row r="531">
          <cell r="A531" t="str">
            <v>03.001.095-0</v>
          </cell>
          <cell r="B531" t="str">
            <v>ESCAVACAO E REATERRO DE VALA, EM MAT. DE 1ªCAT., P/LIGACAO PREDIAL DE ESGOTO SANIT.</v>
          </cell>
          <cell r="C531" t="str">
            <v>M</v>
          </cell>
        </row>
        <row r="532">
          <cell r="A532" t="str">
            <v>03.001.098-0</v>
          </cell>
          <cell r="B532" t="str">
            <v>ESCAVACAO E REATERRO DE VALA, EM MAT. DE 1ªCAT., P/LIGACAO DE AGUA POTAVEL</v>
          </cell>
          <cell r="C532" t="str">
            <v>M</v>
          </cell>
        </row>
        <row r="533">
          <cell r="A533" t="str">
            <v>03.001.100-0</v>
          </cell>
          <cell r="B533" t="str">
            <v>ESCAVACAO MANUAL DE VALA/CAVA EM MAT. DE 1ªCAT., ATE 1,50M DE PROF., EM BECOS ATE 2,00M DE LARG., EM FAVELAS</v>
          </cell>
          <cell r="C533" t="str">
            <v>M3</v>
          </cell>
        </row>
        <row r="534">
          <cell r="A534" t="str">
            <v>03.001.101-0</v>
          </cell>
          <cell r="B534" t="str">
            <v>ESCAVACAO MANUAL DE VALA/CAVA EM MAT. DE 1ªCAT., ENTRE 1,50E 3,00M DE PROF., EM BECOS ATE 2,00M DE LARG., EM FAVELAS</v>
          </cell>
          <cell r="C534" t="str">
            <v>M3</v>
          </cell>
        </row>
        <row r="535">
          <cell r="A535" t="str">
            <v>03.001.102-0</v>
          </cell>
          <cell r="B535" t="str">
            <v>ESCAVACAO MANUAL DE VALA/CAVA EM MAT. DE 1ªCAT., ENTRE 3,00E 4,50M DE PROF., EM BECOS ATE 2,00M DE LARG., EM FAVELAS</v>
          </cell>
          <cell r="C535" t="str">
            <v>M3</v>
          </cell>
        </row>
        <row r="536">
          <cell r="A536" t="str">
            <v>03.001.110-0</v>
          </cell>
          <cell r="B536" t="str">
            <v>ESCAVACAO MANUAL DE VALA/CAVA EM LODO OU LAMA, ATE 1,50M DEPROF., EM BECOS ATE 2,00M DE LARG., EM FAVELAS</v>
          </cell>
          <cell r="C536" t="str">
            <v>M3</v>
          </cell>
        </row>
        <row r="537">
          <cell r="A537" t="str">
            <v>03.001.111-0</v>
          </cell>
          <cell r="B537" t="str">
            <v>ESCAVACAO MANUAL DE VALA/CAVA EM LODO OU LAMA, ENTRE 1,50 E3,00M DE PROF., EM BECOS ATE 2,00M DE LARG., EM FAVELAS</v>
          </cell>
          <cell r="C537" t="str">
            <v>M3</v>
          </cell>
        </row>
        <row r="538">
          <cell r="A538" t="str">
            <v>03.001.999-0</v>
          </cell>
          <cell r="B538" t="str">
            <v>INDICE 03.001.ESCAVACAO MANUAL</v>
          </cell>
        </row>
        <row r="539">
          <cell r="A539" t="str">
            <v>03.002.001-1</v>
          </cell>
          <cell r="B539" t="str">
            <v>ESCAVACAO MANUAL DE VALA EM MAT. DE 1ªCAT., C/ESCOR. E ESGOT. MANUAL</v>
          </cell>
          <cell r="C539" t="str">
            <v>M3</v>
          </cell>
        </row>
        <row r="540">
          <cell r="A540" t="str">
            <v>03.002.999-0</v>
          </cell>
          <cell r="B540" t="str">
            <v>INDICE 03.002.ESCAVACAO MANUAL C/ESC. E ESGOT.</v>
          </cell>
        </row>
        <row r="541">
          <cell r="A541" t="str">
            <v>03.004.001-1</v>
          </cell>
          <cell r="B541" t="str">
            <v>ESCAVACAO DE VALA/CAVA A FOGO EM MAT. DE 2ªCAT., MOLEDO OU ROCHA DECOMP., ATE 1,50M DE PROF.</v>
          </cell>
          <cell r="C541" t="str">
            <v>M3</v>
          </cell>
        </row>
        <row r="542">
          <cell r="A542" t="str">
            <v>03.004.002-0</v>
          </cell>
          <cell r="B542" t="str">
            <v>ESCAVACAO DE VALA/CAVA A FOGO EM MAT. DE 2ªCAT., MOLEDO OU ROCHA DECOMP., ENTRE 1,50 E 3,00M DE PROF.</v>
          </cell>
          <cell r="C542" t="str">
            <v>M3</v>
          </cell>
        </row>
        <row r="543">
          <cell r="A543" t="str">
            <v>03.004.003-0</v>
          </cell>
          <cell r="B543" t="str">
            <v>ESCAVACAO DE VALA/CAVA A FOGO EM MAT. DE 2ªCAT., MOLEDO OU ROCHA DECOMP., ENTRE 3,00 E 4,50M DE PROF.</v>
          </cell>
          <cell r="C543" t="str">
            <v>M3</v>
          </cell>
        </row>
        <row r="544">
          <cell r="A544" t="str">
            <v>03.004.012-0</v>
          </cell>
          <cell r="B544" t="str">
            <v>ESCAVACAO DE VALA/CAVA A FOGO EM MAT. DE 2ªCAT., MOLEDO OU ROCHA DECOMP., ENTRE 4,50 E 6,00M DE PROF.</v>
          </cell>
          <cell r="C544" t="str">
            <v>M3</v>
          </cell>
        </row>
        <row r="545">
          <cell r="A545" t="str">
            <v>03.004.013-0</v>
          </cell>
          <cell r="B545" t="str">
            <v>ESCAVACAO DE VALA/CAVA A FOGO EM MAT. DE 2ªCAT., MOLEDO OU ROCHA DECOMP., ENTRE 6,00 E 7,50M DE PROF.</v>
          </cell>
          <cell r="C545" t="str">
            <v>M3</v>
          </cell>
        </row>
        <row r="546">
          <cell r="A546" t="str">
            <v>03.004.020-1</v>
          </cell>
          <cell r="B546" t="str">
            <v>ESCAVACAO DE VALA/CAVA A FOGO EM MAT. DE 3ªCAT., ROCHA VIVA,ATE 1,50M DE PROF., FURACAO A BARRA MINA</v>
          </cell>
          <cell r="C546" t="str">
            <v>M3</v>
          </cell>
        </row>
        <row r="547">
          <cell r="A547" t="str">
            <v>03.004.021-0</v>
          </cell>
          <cell r="B547" t="str">
            <v>ESCAVACAO DE VALA/CAVA A FOGO EM MAT. DE 3ªCAT., ROCHA VIVA,ENTRE 1,50 E 3,00M DE PROF., FURACAO A BARRA MINA</v>
          </cell>
          <cell r="C547" t="str">
            <v>M3</v>
          </cell>
        </row>
        <row r="548">
          <cell r="A548" t="str">
            <v>03.004.022-0</v>
          </cell>
          <cell r="B548" t="str">
            <v>ESCAVACAO DE VALA/CAVA A FOGO EM MAT. DE 3ªCAT., ROCHA VIVA,ENTRE 3,00 E 4,50M DE PROF., FURACAO A BARRA MINA</v>
          </cell>
          <cell r="C548" t="str">
            <v>M3</v>
          </cell>
        </row>
        <row r="549">
          <cell r="A549" t="str">
            <v>03.004.023-0</v>
          </cell>
          <cell r="B549" t="str">
            <v>ESCAVACAO DE VALA/CAVA A FOGO EM MAT. DE 3ªCAT., ROCHA VIVA,ENTRE 4,50 E 6,00M DE PROF., FURACAO A BARRA MINA</v>
          </cell>
          <cell r="C549" t="str">
            <v>M3</v>
          </cell>
        </row>
        <row r="550">
          <cell r="A550" t="str">
            <v>03.004.024-0</v>
          </cell>
          <cell r="B550" t="str">
            <v>ESCAVACAO DE VALA/CAVA A FOGO EM MAT. DE 3ªCAT., ROCHA VIVA,ENTRE 6,00 E 7,50M DE PROF., FURACAO A BARRA MINA</v>
          </cell>
          <cell r="C550" t="str">
            <v>M3</v>
          </cell>
        </row>
        <row r="551">
          <cell r="A551" t="str">
            <v>03.004.025-0</v>
          </cell>
          <cell r="B551" t="str">
            <v>ESCAVACAO A FOGO EM MAT. DE 2ªCAT., MOLEDO OU ROCHA DECOMP.,A CEU ABERTO, FURACAO A BARRA MINA</v>
          </cell>
          <cell r="C551" t="str">
            <v>M3</v>
          </cell>
        </row>
        <row r="552">
          <cell r="A552" t="str">
            <v>03.004.028-0</v>
          </cell>
          <cell r="B552" t="str">
            <v>ESCAVACAO A FOGO EM MAT. DE 3ªCAT., ROCHA VIVA, A CEU ABERTO, FURACAO A BARRA MINA</v>
          </cell>
          <cell r="C552" t="str">
            <v>M3</v>
          </cell>
        </row>
        <row r="553">
          <cell r="A553" t="str">
            <v>03.004.030-0</v>
          </cell>
          <cell r="B553" t="str">
            <v>DESMONTE A FOGO EM MAT. DE 3ªCAT., ROCHA VIVA, FURACAO A BROCA E MARRETA</v>
          </cell>
          <cell r="C553" t="str">
            <v>M3</v>
          </cell>
        </row>
        <row r="554">
          <cell r="A554" t="str">
            <v>03.004.031-0</v>
          </cell>
          <cell r="B554" t="str">
            <v>DESMONTE A FOGO DE MAT. DE 2ªCAT., ROCHA MEDIANAMENTE DECOMP., FURACAO A BROCA E MARRETA</v>
          </cell>
          <cell r="C554" t="str">
            <v>M3</v>
          </cell>
        </row>
        <row r="555">
          <cell r="A555" t="str">
            <v>03.004.999-0</v>
          </cell>
          <cell r="B555" t="str">
            <v>INDICE 03.004.ESCAVACAO E DESMONTE A FOGO</v>
          </cell>
        </row>
        <row r="556">
          <cell r="A556" t="str">
            <v>03.005.011-0</v>
          </cell>
          <cell r="B556" t="str">
            <v>ESCAVACAO DE ROCHA A FOGO CUIDADOSO, A CEU ABERTO, EM AREA URBANA</v>
          </cell>
          <cell r="C556" t="str">
            <v>M3</v>
          </cell>
        </row>
        <row r="557">
          <cell r="A557" t="str">
            <v>03.005.013-0</v>
          </cell>
          <cell r="B557" t="str">
            <v>ESCAVACAO DE ROCHA A FOGO CUIDADOSO, A CEU ABERTO, EM AREA URBANA, INCL. BOTA-FORA A 50,00M</v>
          </cell>
          <cell r="C557" t="str">
            <v>M3</v>
          </cell>
        </row>
        <row r="558">
          <cell r="A558" t="str">
            <v>03.005.020-1</v>
          </cell>
          <cell r="B558" t="str">
            <v>ESCAVACAO A FOGO EM MAT. DE 2ªCAT., EM TALUDES, VALAS OU CAVAS, ATE 1,50M DE PROF., PERF. A AR COMPR.</v>
          </cell>
          <cell r="C558" t="str">
            <v>M3</v>
          </cell>
        </row>
        <row r="559">
          <cell r="A559" t="str">
            <v>03.005.021-0</v>
          </cell>
          <cell r="B559" t="str">
            <v>ESCAVACAO A FOGO EM MAT. DE 2ªCAT., EM TALUDES, VALAS OU CAVAS, ENTRE 1,50 E 3,00M DE PROF., PERF. A AR COMPR.</v>
          </cell>
          <cell r="C559" t="str">
            <v>M3</v>
          </cell>
        </row>
        <row r="560">
          <cell r="A560" t="str">
            <v>03.005.022-0</v>
          </cell>
          <cell r="B560" t="str">
            <v>ESCAVACAO A FOGO EM MAT. DE 2ªCAT., EM TALUDES, VALAS OU CAVAS, ENTRE 3,00 E 4,50M DE PROF., PERF. A AR COMPR.</v>
          </cell>
          <cell r="C560" t="str">
            <v>M3</v>
          </cell>
        </row>
        <row r="561">
          <cell r="A561" t="str">
            <v>03.005.023-0</v>
          </cell>
          <cell r="B561" t="str">
            <v>ESCAVACAO A FOGO EM MAT. DE 2ªCAT., EM TALUDES, VALAS OU CAVAS, ENTRE 4,50 E 6,00M DE PROF., PERF. A AR COMPR.</v>
          </cell>
          <cell r="C561" t="str">
            <v>M3</v>
          </cell>
        </row>
        <row r="562">
          <cell r="A562" t="str">
            <v>03.005.024-0</v>
          </cell>
          <cell r="B562" t="str">
            <v>ESCAVACAO A FOGO EM MAT. DE 2ªCAT., EM TALUDES, VALAS OU CAVAS, ENTRE 6,00 E 7,50M DE PROF., PERF. A AR COMPR.</v>
          </cell>
          <cell r="C562" t="str">
            <v>M3</v>
          </cell>
        </row>
        <row r="563">
          <cell r="A563" t="str">
            <v>03.005.025-0</v>
          </cell>
          <cell r="B563" t="str">
            <v>ESCAVACAO A FOGO EM MAT. DE 3ªCAT., A CEU ABERTO, ROCHA VIVA, PERF. A AR COMPR., INCL. BOTA-FORA A 50,00M</v>
          </cell>
          <cell r="C563" t="str">
            <v>M3</v>
          </cell>
        </row>
        <row r="564">
          <cell r="A564" t="str">
            <v>03.005.026-0</v>
          </cell>
          <cell r="B564" t="str">
            <v>ESCAVACAO A FOGO EM MAT. DE 3ªCAT., A CEU ABERTO, ROCHA VIVA, PERF. A AR COMPR., INCL. BOTA-FORA A 100,00M</v>
          </cell>
          <cell r="C564" t="str">
            <v>M3</v>
          </cell>
        </row>
        <row r="565">
          <cell r="A565" t="str">
            <v>03.005.030-1</v>
          </cell>
          <cell r="B565" t="str">
            <v>ESCAVACAO A FOGO EM MAT. DE 3ªCAT., EM TALUDES, VALAS OU CAVAS, ATE 1,50M DE PROF., PERF. A AR COMPR.</v>
          </cell>
          <cell r="C565" t="str">
            <v>M3</v>
          </cell>
        </row>
        <row r="566">
          <cell r="A566" t="str">
            <v>03.005.031-0</v>
          </cell>
          <cell r="B566" t="str">
            <v>ESCAVACAO A FOGO EM MAT. DE 3ªCAT., EM TALUDES, VALAS OU CAVAS, ENTRE 1,50 E 3,00M DE PROF., PERF. A AR COMPR.</v>
          </cell>
          <cell r="C566" t="str">
            <v>M3</v>
          </cell>
        </row>
        <row r="567">
          <cell r="A567" t="str">
            <v>03.005.032-0</v>
          </cell>
          <cell r="B567" t="str">
            <v>ESCAVACAO A FOGO EM MAT. DE 3ªCAT., EM TALUDES, VALAS OU CAVAS, ENTRE 3,00 E 4,50M DE PROF., PERF. A AR COMPR.</v>
          </cell>
          <cell r="C567" t="str">
            <v>M3</v>
          </cell>
        </row>
        <row r="568">
          <cell r="A568" t="str">
            <v>03.005.033-0</v>
          </cell>
          <cell r="B568" t="str">
            <v>ESCAVACAO A FOGO EM MAT. DE 3ªCAT., EM TALUDES, VALAS OU CAVAS, ENTRE 4,50 E 6,00M DE PROF., PERF. A AR COMPR.</v>
          </cell>
          <cell r="C568" t="str">
            <v>M3</v>
          </cell>
        </row>
        <row r="569">
          <cell r="A569" t="str">
            <v>03.005.034-0</v>
          </cell>
          <cell r="B569" t="str">
            <v>ESCAVACAO A FOGO EM MAT. DE 3ªCAT., EM TALUDES, VALAS OU CAVAS, ENTRE 6,00 E 7,50M DE PROF., PERF. A AR COMPR.</v>
          </cell>
          <cell r="C569" t="str">
            <v>M3</v>
          </cell>
        </row>
        <row r="570">
          <cell r="A570" t="str">
            <v>03.005.038-1</v>
          </cell>
          <cell r="B570" t="str">
            <v>ESCAVACAO A FOGO EM MAT. DE 3ªCAT., ROCHA VIVA, A CEU ABERTO, PERF. A AR COMPR.</v>
          </cell>
          <cell r="C570" t="str">
            <v>M3</v>
          </cell>
        </row>
        <row r="571">
          <cell r="A571" t="str">
            <v>03.005.039-0</v>
          </cell>
          <cell r="B571" t="str">
            <v>ESCAVACAO A FOGO EM MAT. DE 2ªCAT., A CEU ABERTO, PERF. A ARCOMPR.</v>
          </cell>
          <cell r="C571" t="str">
            <v>M3</v>
          </cell>
        </row>
        <row r="572">
          <cell r="A572" t="str">
            <v>03.005.040-0</v>
          </cell>
          <cell r="B572" t="str">
            <v>DESMONTE A FOGO DE BL. EM MAT. DE 3ªCAT., ROCHA VIVA, PERF.A AR COMPR., INCL. REDUCAO A PEDRA DE MAO</v>
          </cell>
          <cell r="C572" t="str">
            <v>M3</v>
          </cell>
        </row>
        <row r="573">
          <cell r="A573" t="str">
            <v>03.005.041-0</v>
          </cell>
          <cell r="B573" t="str">
            <v>DESMONTE A FOGO DE BL. EM MAT. DE 2ªCAT., PERF. A AR COMPR.,INCL. REDUCAO A PEDRA DE MAO</v>
          </cell>
          <cell r="C573" t="str">
            <v>M3</v>
          </cell>
        </row>
        <row r="574">
          <cell r="A574" t="str">
            <v>03.005.045-0</v>
          </cell>
          <cell r="B574" t="str">
            <v>DESMONTE A FOGO DE BL. EM MAT. DE 2ªCAT., PERF. A AR COMPR.,REDUCAO A PEDRA DE MAO A AR COMPR., CUNHA E PALMETA</v>
          </cell>
          <cell r="C574" t="str">
            <v>M3</v>
          </cell>
        </row>
        <row r="575">
          <cell r="A575" t="str">
            <v>03.005.046-0</v>
          </cell>
          <cell r="B575" t="str">
            <v>DESMONTE A FOGO DE BL. EM MAT. DE 3ªCAT., PERF. A AR COMPR.,INCL. REDUCAO A PEDRA DE MAO A AR COMPR. E ROMPEDOR</v>
          </cell>
          <cell r="C575" t="str">
            <v>M3</v>
          </cell>
        </row>
        <row r="576">
          <cell r="A576" t="str">
            <v>03.005.999-0</v>
          </cell>
          <cell r="B576" t="str">
            <v>INDICE DA FAMILIA</v>
          </cell>
        </row>
        <row r="577">
          <cell r="A577" t="str">
            <v>03.007.001-0</v>
          </cell>
          <cell r="B577" t="str">
            <v>ESCAVACAO DE CONTORNO DE ABOBODA DE TUNEL, UTILIZ. FOGO CUIDADOSO</v>
          </cell>
          <cell r="C577" t="str">
            <v>M2</v>
          </cell>
        </row>
        <row r="578">
          <cell r="A578" t="str">
            <v>03.007.002-0</v>
          </cell>
          <cell r="B578" t="str">
            <v>ESCAVACAO A FOGO DE GALERIA-PILOTO, EM MAT. DE 3ªCAT., ROCHAVIVA</v>
          </cell>
          <cell r="C578" t="str">
            <v>M3</v>
          </cell>
        </row>
        <row r="579">
          <cell r="A579" t="str">
            <v>03.007.003-0</v>
          </cell>
          <cell r="B579" t="str">
            <v>ESCAVACAO A FOGO EM MAT. DE 3ªCAT., ROCHA VIVA, P/ABERTURA DE TUNEL DE 70,00M2, C/CARREGAMENTO MEC. DO MAT. ESCAVADO</v>
          </cell>
          <cell r="C579" t="str">
            <v>M3</v>
          </cell>
        </row>
        <row r="580">
          <cell r="A580" t="str">
            <v>03.007.004-1</v>
          </cell>
          <cell r="B580" t="str">
            <v>ESCAVACAO A FOGO EM MAT. DE 3ªCAT., ROCHA VIVA, P/ABERTURA DE TUNEL DE 21,00M2, C/RETIRADA MEC. DO MAT. ESCAVADO</v>
          </cell>
          <cell r="C580" t="str">
            <v>M3</v>
          </cell>
        </row>
        <row r="581">
          <cell r="A581" t="str">
            <v>03.007.999-0</v>
          </cell>
          <cell r="B581" t="str">
            <v>INDICE DA FAMILIA</v>
          </cell>
        </row>
        <row r="582">
          <cell r="A582" t="str">
            <v>03.008.010-1</v>
          </cell>
          <cell r="B582" t="str">
            <v>ESCAVACAO EM MAT. DE 2ªCAT., MOLEDO OU ROCHA MUITO DECOMP.,C/EQUIP. A AR COMPR., S/EXPLOSIVOS, ATE 1,50M DE PROF.</v>
          </cell>
          <cell r="C582" t="str">
            <v>M3</v>
          </cell>
        </row>
        <row r="583">
          <cell r="A583" t="str">
            <v>03.008.011-0</v>
          </cell>
          <cell r="B583" t="str">
            <v>ESCAVACAO EM MAT. DE 2ªCAT., MOLEDO OU ROCHA MUITO DECOMP.,C/EQUIP.A AR COMPR.,S/EXPLOSIVOS,ENTRE 1,50 E 3,00M DE PROF.</v>
          </cell>
          <cell r="C583" t="str">
            <v>M3</v>
          </cell>
        </row>
        <row r="584">
          <cell r="A584" t="str">
            <v>03.008.012-0</v>
          </cell>
          <cell r="B584" t="str">
            <v>ESCAVACAO EM MAT. DE 2ªCAT., MOLEDO OU ROCHA MUITO DECOMP.,C/EQUIP.A AR COMPR.,S/EXPLOSIVOS,ENTRE 3,00 E 4,50M DE PROF.</v>
          </cell>
          <cell r="C584" t="str">
            <v>M3</v>
          </cell>
        </row>
        <row r="585">
          <cell r="A585" t="str">
            <v>03.008.013-0</v>
          </cell>
          <cell r="B585" t="str">
            <v>ESCAVACAO EM MAT. DE 2ªCAT., MOLEDO OU ROCHA MUITO DECOMP.,C/EQUIP.A AR COMPR.,S/EXPLOSIVOS,ENTRE 4,50 E 6,00M DE PROF.</v>
          </cell>
          <cell r="C585" t="str">
            <v>M3</v>
          </cell>
        </row>
        <row r="586">
          <cell r="A586" t="str">
            <v>03.008.014-0</v>
          </cell>
          <cell r="B586" t="str">
            <v>ESCAVACAO EM MAT. DE 2ªCAT., MOLEDO OU ROCHA MUITO DECOMP.,C/EQUIP.A AR COMPR.,S/EXPLOSIVOS,ENTRE 6,00 E 7,50M DE PROF.</v>
          </cell>
          <cell r="C586" t="str">
            <v>M3</v>
          </cell>
        </row>
        <row r="587">
          <cell r="A587" t="str">
            <v>03.008.020-1</v>
          </cell>
          <cell r="B587" t="str">
            <v>ESCAVACAO EM MAT. DE 2ªCAT., MOLEDO OU ROCHA DECOMP., C/EQUIP. A AR COMPR., S/EXPLOSIVOS, ATE 1,50M DE PROF.</v>
          </cell>
          <cell r="C587" t="str">
            <v>M3</v>
          </cell>
        </row>
        <row r="588">
          <cell r="A588" t="str">
            <v>03.008.021-0</v>
          </cell>
          <cell r="B588" t="str">
            <v>ESCAVACAO EM MAT. DE 2ªCAT., MOLEDO OU ROCHA DECOMP., C/EQUIP. A AR COMPR., S/EXPLOSIVOS, ENTRE 1,50 E 3,00M DE PROF.</v>
          </cell>
          <cell r="C588" t="str">
            <v>M3</v>
          </cell>
        </row>
        <row r="589">
          <cell r="A589" t="str">
            <v>03.008.022-0</v>
          </cell>
          <cell r="B589" t="str">
            <v>ESCAVACAO EM MAT. DE 2ªCAT., MOLEDO OU ROCHA DECOMP., C/EQUIP. A AR COMPR., S/EXPLOSIVOS, ENTRE 3,00 E 4,50M DE PROF.</v>
          </cell>
          <cell r="C589" t="str">
            <v>M3</v>
          </cell>
        </row>
        <row r="590">
          <cell r="A590" t="str">
            <v>03.008.023-0</v>
          </cell>
          <cell r="B590" t="str">
            <v>ESCAVACAO EM MAT. DE 2ªCAT., MOLEDO OU ROCHA DECOMP., C/EQUIP. A AR COMPR., S/EXPLOSIVOS, ENTRE 4,50 E 6,00M DE PROF.</v>
          </cell>
          <cell r="C590" t="str">
            <v>M3</v>
          </cell>
        </row>
        <row r="591">
          <cell r="A591" t="str">
            <v>03.008.024-0</v>
          </cell>
          <cell r="B591" t="str">
            <v>ESCAVACAO EM MAT. DE 2ªCAT., MOLEDO OU ROCHA DECOMP., C/EQUIP. A AR COMPR., S/EXPLOSIVO, ENTRE 6,00 E 7,50M DE PROF.</v>
          </cell>
          <cell r="C591" t="str">
            <v>M3</v>
          </cell>
        </row>
        <row r="592">
          <cell r="A592" t="str">
            <v>03.008.050-1</v>
          </cell>
          <cell r="B592" t="str">
            <v>ESCAVACAO EM MAT. DE 3ªCAT., ROCHA SA FRATURADA, C/EQUIP. AAR COMPR. E ENCUNHAMENTO, S/EXPLOSIVOS, ATE 1,50M PROF.</v>
          </cell>
          <cell r="C592" t="str">
            <v>M3</v>
          </cell>
        </row>
        <row r="593">
          <cell r="A593" t="str">
            <v>03.008.051-0</v>
          </cell>
          <cell r="B593" t="str">
            <v>ESCAVACAO EM MAT.DE 3ªCAT.,ROCHA SA FRATURADA,C/EQUIP.A AR COMPR.E ENCUNHAMENTO,S/EXPLOSIVOS,ENTRE 1,50 E 3,00M DE PROF.</v>
          </cell>
          <cell r="C593" t="str">
            <v>M3</v>
          </cell>
        </row>
        <row r="594">
          <cell r="A594" t="str">
            <v>03.008.052-0</v>
          </cell>
          <cell r="B594" t="str">
            <v>ESCAVACAO EM MAT.DE 3ªCAT.,ROCHA SA FRATURADA,C/EQUIP.A AR COMPR.E ENCUNHAMENTO,C/EXPLOSIVOS,ENTRE 3,00 E 4,50M DE PROF.</v>
          </cell>
          <cell r="C594" t="str">
            <v>M3</v>
          </cell>
        </row>
        <row r="595">
          <cell r="A595" t="str">
            <v>03.008.053-0</v>
          </cell>
          <cell r="B595" t="str">
            <v>ESCAVACAO EM MAT.DE 3ªCAT.,ROCHA SA FRATURADA,C/EQUIP.A AR COMPR.E ENCUNHAMENTO,S/EXPLOSIVOS,ENTRE 4,50 E 6,00M DE PROF.</v>
          </cell>
          <cell r="C595" t="str">
            <v>M3</v>
          </cell>
        </row>
        <row r="596">
          <cell r="A596" t="str">
            <v>03.008.054-0</v>
          </cell>
          <cell r="B596" t="str">
            <v>ESCAVACAO EM MAT.DE 3ªCAT.,ROCHA SA FRATURADA,C/EQUIP.A AR COMPR.E ENCUNHAMENTO,S/EXPLOSIVOS,ENTRE 6,00 E 7,50M DE PROF.</v>
          </cell>
          <cell r="C596" t="str">
            <v>M3</v>
          </cell>
        </row>
        <row r="597">
          <cell r="A597" t="str">
            <v>03.008.060-1</v>
          </cell>
          <cell r="B597" t="str">
            <v>ESCAVACAO EM MAT. DE 3ªCAT., ROCHA VIVA, C/EQUIP. A AR COMPR. SERRACAO C/BROCAS E ENCUNHAMENTO, ATE 1,50M DE PROF.</v>
          </cell>
          <cell r="C597" t="str">
            <v>M3</v>
          </cell>
        </row>
        <row r="598">
          <cell r="A598" t="str">
            <v>03.008.061-0</v>
          </cell>
          <cell r="B598" t="str">
            <v>ESCAVACAO EM MAT. DE 3ªCAT.,ROCHA VIVA,C/EQUIP.A AR COMPR.,SERRACAO C/BROCAS E ENCUNHAMENTO, ENTRE 1,50 E 3,00M DE PROF.</v>
          </cell>
          <cell r="C598" t="str">
            <v>M3</v>
          </cell>
        </row>
        <row r="599">
          <cell r="A599" t="str">
            <v>03.008.062-0</v>
          </cell>
          <cell r="B599" t="str">
            <v>ESCAVACAO EM MAT. DE 3ªCAT.,ROCHA VIVA,C/EQUIP.A AR COMPR.,SERRACAO C/BROCAS E ENCUNHAMENTO, ENTRE 3,00 E 4,50M DE PROF.</v>
          </cell>
          <cell r="C599" t="str">
            <v>M3</v>
          </cell>
        </row>
        <row r="600">
          <cell r="A600" t="str">
            <v>03.008.063-0</v>
          </cell>
          <cell r="B600" t="str">
            <v>ESCAVACAO EM MAT. DE 3ªCAT.,ROCHA VIVA,C/EQUIP.A AR COMPR.,SERRACAO C/BROCAS E ENCUNHAMENTO, ENTRE 4,50 E 6,00M DE PROF.</v>
          </cell>
          <cell r="C600" t="str">
            <v>M3</v>
          </cell>
        </row>
        <row r="601">
          <cell r="A601" t="str">
            <v>03.008.064-0</v>
          </cell>
          <cell r="B601" t="str">
            <v>ESCAVACAO EM MAT. DE 3ªCAT., ROCHA VIVA,C/EQUIP.A AR COMPR.,SERRACAO C/BROCAS E ENCUNHAMENTO,ENTRE 6,00 E 7,50M DE PROF.</v>
          </cell>
          <cell r="C601" t="str">
            <v>M3</v>
          </cell>
        </row>
        <row r="602">
          <cell r="A602" t="str">
            <v>03.008.080-1</v>
          </cell>
          <cell r="B602" t="str">
            <v>ESCAVACAO EM MAT. DE 3ªCAT., ROCHA SA FRATURADA, C/EQUIP. AAR COMPR., A CEU ABERTO, S/EXPLOSIVOS</v>
          </cell>
          <cell r="C602" t="str">
            <v>M3</v>
          </cell>
        </row>
        <row r="603">
          <cell r="A603" t="str">
            <v>03.008.085-0</v>
          </cell>
          <cell r="B603" t="str">
            <v>ESCAVACAO EM MAT. DE 3ªCAT., ROCHA VIVA, C/EQUIP. A AR COMPR., A CEU ABERTO, S/EXPLOSIVOS</v>
          </cell>
          <cell r="C603" t="str">
            <v>M3</v>
          </cell>
        </row>
        <row r="604">
          <cell r="A604" t="str">
            <v>03.008.090-1</v>
          </cell>
          <cell r="B604" t="str">
            <v>ESCAVACAO EM MAT. DE 2ªCAT., MOLEDO OU ROCHA MUITO DECOMP.,C/EQUIP. A AR COMPR., A CEU ABERTO, S/EXPLOSIVOS</v>
          </cell>
          <cell r="C604" t="str">
            <v>M3</v>
          </cell>
        </row>
        <row r="605">
          <cell r="A605" t="str">
            <v>03.008.095-0</v>
          </cell>
          <cell r="B605" t="str">
            <v>ESCAVACAO EM MAT. DE 2ªCAT., MOLEDO OU ROCHA DECOMP., C/EQUIP. A AR COMPR., A CEU ABERTO, S/EXPLOSIVOS</v>
          </cell>
          <cell r="C605" t="str">
            <v>M3</v>
          </cell>
        </row>
        <row r="606">
          <cell r="A606" t="str">
            <v>03.008.120-1</v>
          </cell>
          <cell r="B606" t="str">
            <v>DESMONTE DE BL. EM MAT. DE 3ªCAT., ROCHA VIVA, C/EQUIP. A ARCOMPR., VOLUME ATE 1,00M3, S/UTILIZACAO DE EXPLOSIVOS</v>
          </cell>
          <cell r="C606" t="str">
            <v>M3</v>
          </cell>
        </row>
        <row r="607">
          <cell r="A607" t="str">
            <v>03.008.125-1</v>
          </cell>
          <cell r="B607" t="str">
            <v>DESMONTE DE BL. EM MAT. DE 2ªCAT., C/ROMPEDOR A AR COMPR., S/EXPLOSIVOS</v>
          </cell>
          <cell r="C607" t="str">
            <v>M3</v>
          </cell>
        </row>
        <row r="608">
          <cell r="A608" t="str">
            <v>03.008.150-1</v>
          </cell>
          <cell r="B608" t="str">
            <v>SERRACAO CONTINUA EM MAT. DE 3ªCAT., ROCHA VIVA, P/IMPEDIR PROPAGACAO DE VIBRACOES DA ESCAV. A FOGO</v>
          </cell>
          <cell r="C608" t="str">
            <v>M2</v>
          </cell>
        </row>
        <row r="609">
          <cell r="A609" t="str">
            <v>03.008.999-0</v>
          </cell>
          <cell r="B609" t="str">
            <v>INDICE 03.008.ESCAVACAO COM EQUIPAMENTO AR COMPRIMIDO</v>
          </cell>
        </row>
        <row r="610">
          <cell r="A610" t="str">
            <v>03.009.002-1</v>
          </cell>
          <cell r="B610" t="str">
            <v>COMPACTACAO DE ATERRO EM CAMADAS DE 15CM C/MACO</v>
          </cell>
          <cell r="C610" t="str">
            <v>M3</v>
          </cell>
        </row>
        <row r="611">
          <cell r="A611" t="str">
            <v>03.009.003-0</v>
          </cell>
          <cell r="B611" t="str">
            <v>COMPACTACAO DE ATERRO EM CAMADAS DE 20CM</v>
          </cell>
          <cell r="C611" t="str">
            <v>M3</v>
          </cell>
        </row>
        <row r="612">
          <cell r="A612" t="str">
            <v>03.009.004-0</v>
          </cell>
          <cell r="B612" t="str">
            <v>ATERRO EM MAT. DE 1ªCAT., COMPACTADO EM CAMADAS DE 20 A 80CM, P/SUPORTE DE CAMADA DE CONCR.</v>
          </cell>
          <cell r="C612" t="str">
            <v>M3</v>
          </cell>
        </row>
        <row r="613">
          <cell r="A613" t="str">
            <v>03.009.005-0</v>
          </cell>
          <cell r="B613" t="str">
            <v>ATERRO EM MAT. DE 1ªCAT., COMPACT. MANUAL EM CAMADAS DE 20CM, DE MAT. APILOADO, DE JAZIDAS ATE 1KM</v>
          </cell>
          <cell r="C613" t="str">
            <v>M3</v>
          </cell>
        </row>
        <row r="614">
          <cell r="A614" t="str">
            <v>03.009.006-0</v>
          </cell>
          <cell r="B614" t="str">
            <v>ATERRO EM MAT. DE 1ªCAT., COMPACT. MANUAL EM CAMADAS DE 20CM, DE MAT. APILOADO, DE JAZIDAS ATE 2KM</v>
          </cell>
          <cell r="C614" t="str">
            <v>M3</v>
          </cell>
        </row>
        <row r="615">
          <cell r="A615" t="str">
            <v>03.009.007-0</v>
          </cell>
          <cell r="B615" t="str">
            <v>ATERRO EM MAT. DE 1ªCAT., COMPACT. MANUAL EM CAMADAS DE 20CM, DE MAT. APILOADO, DE JAZIDAS ATE 3KM</v>
          </cell>
          <cell r="C615" t="str">
            <v>M3</v>
          </cell>
        </row>
        <row r="616">
          <cell r="A616" t="str">
            <v>03.009.008-0</v>
          </cell>
          <cell r="B616" t="str">
            <v>ATERRO EM MAT. DE 1ªCAT., COMPACT. MANUAL EM CAMADAS DE 20CM, DE MAT. APILOADO, DE JAZIDAS ATE 4KM</v>
          </cell>
          <cell r="C616" t="str">
            <v>M3</v>
          </cell>
        </row>
        <row r="617">
          <cell r="A617" t="str">
            <v>03.009.009-0</v>
          </cell>
          <cell r="B617" t="str">
            <v>ATERRO EM MAT. DE 1ªCAT., COMPACT. MANUAL EM CAMADAS DE 20CM, DE MAT. APILOADO, DE JAZIDAS ATE 5KM</v>
          </cell>
          <cell r="C617" t="str">
            <v>M3</v>
          </cell>
        </row>
        <row r="618">
          <cell r="A618" t="str">
            <v>03.009.010-0</v>
          </cell>
          <cell r="B618" t="str">
            <v>COMPACTACAO EM MAT. DE 1ªCAT., ESPALHAMENTO E SOCAMENTO MANUAL EM CAMADAS DE 30CM DE MAT. APILOADO</v>
          </cell>
          <cell r="C618" t="str">
            <v>M3</v>
          </cell>
        </row>
        <row r="619">
          <cell r="A619" t="str">
            <v>03.009.999-0</v>
          </cell>
          <cell r="B619" t="str">
            <v>INDICE 03.009.ATERRO DE COMPACTACAO MANUAL.</v>
          </cell>
        </row>
        <row r="620">
          <cell r="A620" t="str">
            <v>03.010.001-0</v>
          </cell>
          <cell r="B620" t="str">
            <v>ATERRO EM MAT. DE 1ªCAT., ESPALHADO P/TRATOR, EM CAMADAS DE20CM, REGADO P/CAMINHAO E COMPACTADO A 90% C/ROLO</v>
          </cell>
          <cell r="C620" t="str">
            <v>M3</v>
          </cell>
        </row>
        <row r="621">
          <cell r="A621" t="str">
            <v>03.010.002-0</v>
          </cell>
          <cell r="B621" t="str">
            <v>ESCAVACAO, CARGA E DESC. MEC. DE MAT. DE 1ªCAT., NO VOLUME NECESSARIO P/ 1,00M3, COMPACTADO A 90%, INCL. TRANSP. A 1KM</v>
          </cell>
          <cell r="C621" t="str">
            <v>M3</v>
          </cell>
        </row>
        <row r="622">
          <cell r="A622" t="str">
            <v>03.010.003-0</v>
          </cell>
          <cell r="B622" t="str">
            <v>ESCAVACAO, CARGA E DESC. MEC. DE MAT. DE 1ªCAT., NO VOLUME NECESSARIO P/ 1,00M3, COMPACTADO A 90%, INCL. TRANSP. A 2KM</v>
          </cell>
          <cell r="C622" t="str">
            <v>M3</v>
          </cell>
        </row>
        <row r="623">
          <cell r="A623" t="str">
            <v>03.010.004-0</v>
          </cell>
          <cell r="B623" t="str">
            <v>ESCAVACAO, CARGA E DESC. MEC. DE MAT. DE 1ªCAT., NO VOLUME NECESSARIO P/ 1,00M3, COMPACTADO A 90%, INCL. TRANSP. A 3KM</v>
          </cell>
          <cell r="C623" t="str">
            <v>M3</v>
          </cell>
        </row>
        <row r="624">
          <cell r="A624" t="str">
            <v>03.010.005-0</v>
          </cell>
          <cell r="B624" t="str">
            <v>ESCAVACAO, CARGA E DESC. MEC. DE MAT. DE 1ªCAT., NO VOLUME NECESSARIO P/ 1,00M3, COMPACTADO A 90%, INCL. TRANSP. A 4KM</v>
          </cell>
          <cell r="C624" t="str">
            <v>M3</v>
          </cell>
        </row>
        <row r="625">
          <cell r="A625" t="str">
            <v>03.010.006-0</v>
          </cell>
          <cell r="B625" t="str">
            <v>ESCAVACAO, CARGA E DESC. MEC. DE MAT. DE 1ªCAT., NO VOLUME NECESSARIO P/ 1,00M3, COMPACTADO A 90%, INCL. TRANSP. A 5KM</v>
          </cell>
          <cell r="C625" t="str">
            <v>M3</v>
          </cell>
        </row>
        <row r="626">
          <cell r="A626" t="str">
            <v>03.010.007-0</v>
          </cell>
          <cell r="B626" t="str">
            <v>ESCAVACAO, CARGA E DESC. MEC. DE MAT. DE 1ªCAT., NO VOLUME NECESSARIO P/ 1,00M3, COMPACTADO A 90%, INCL. TRANSP. A 10KM</v>
          </cell>
          <cell r="C626" t="str">
            <v>M3</v>
          </cell>
        </row>
        <row r="627">
          <cell r="A627" t="str">
            <v>03.010.008-0</v>
          </cell>
          <cell r="B627" t="str">
            <v>COMPACTACAO DE ATERRO, EM CAMADAS DE 30CM, UTILIZ. COMPACTADOR PNEUMATICO, INCL. COMPRESSOR</v>
          </cell>
          <cell r="C627" t="str">
            <v>M3</v>
          </cell>
        </row>
        <row r="628">
          <cell r="A628" t="str">
            <v>03.010.009-0</v>
          </cell>
          <cell r="B628" t="str">
            <v>COMPACTACAO DE ATERRO, EM CAMADAS DE 20CM, UTILIZ. COMPACTADOR, INCL. COMPRESSOR</v>
          </cell>
          <cell r="C628" t="str">
            <v>M3</v>
          </cell>
        </row>
        <row r="629">
          <cell r="A629" t="str">
            <v>03.010.012-0</v>
          </cell>
          <cell r="B629" t="str">
            <v>ATERRO COMPACTADO A 95%, EM CAMADAS DE 20CM DE MAT. SOLTO, EM TER. DE BOA RESISTENCIA</v>
          </cell>
          <cell r="C629" t="str">
            <v>M3</v>
          </cell>
        </row>
        <row r="630">
          <cell r="A630" t="str">
            <v>03.010.013-0</v>
          </cell>
          <cell r="B630" t="str">
            <v>ATERRO COMPACTADO A 95%, EM CAMADAS DE 20CM DE MAT. SOLTO, EM TER. DE BAIXA RESISTENCIA (ARGILA MOLE)</v>
          </cell>
          <cell r="C630" t="str">
            <v>M3</v>
          </cell>
        </row>
        <row r="631">
          <cell r="A631" t="str">
            <v>03.010.999-0</v>
          </cell>
          <cell r="B631" t="str">
            <v>INDICE 03.010.ATERRO E COMPACTACAO MECANICA</v>
          </cell>
        </row>
        <row r="632">
          <cell r="A632" t="str">
            <v>03.011.015-1</v>
          </cell>
          <cell r="B632" t="str">
            <v>REATERRO DE VALA/CAVA UTILIZ. VIBRO COMPACTADOR PORTATIL</v>
          </cell>
          <cell r="C632" t="str">
            <v>M3</v>
          </cell>
        </row>
        <row r="633">
          <cell r="A633" t="str">
            <v>03.011.999-0</v>
          </cell>
          <cell r="B633" t="str">
            <v>INDICE DA FAMILIA</v>
          </cell>
        </row>
        <row r="634">
          <cell r="A634" t="str">
            <v>03.012.010-0</v>
          </cell>
          <cell r="B634" t="str">
            <v>REATERRO DE VALA/CAVA C/TRATOR C/POTENCIA EM TORNO DE 200CV</v>
          </cell>
          <cell r="C634" t="str">
            <v>M3</v>
          </cell>
        </row>
        <row r="635">
          <cell r="A635" t="str">
            <v>03.012.999-0</v>
          </cell>
          <cell r="B635" t="str">
            <v>INDICE DA FAMILIA</v>
          </cell>
        </row>
        <row r="636">
          <cell r="A636" t="str">
            <v>03.013.001-1</v>
          </cell>
          <cell r="B636" t="str">
            <v>REATERRO DE VALA/CAVA COMPACTADA A MACO EM CAMADAS DE 30CM</v>
          </cell>
          <cell r="C636" t="str">
            <v>M3</v>
          </cell>
        </row>
        <row r="637">
          <cell r="A637" t="str">
            <v>03.013.005-0</v>
          </cell>
          <cell r="B637" t="str">
            <v>REATERRO DE VALA/CAVA COMPACTADA A MACO, EM CAMADAS DE 20CMDE ESP., EM BECOS DE ATE 2,50M DE LARG., EM FAVELAS</v>
          </cell>
          <cell r="C637" t="str">
            <v>M3</v>
          </cell>
        </row>
        <row r="638">
          <cell r="A638" t="str">
            <v>03.013.006-0</v>
          </cell>
          <cell r="B638" t="str">
            <v>REATERRO DE VALA/CAVA COMPACTADA A MACO, EM CAMADAS DE 30CMDE ESP., EM BECOS DE ATE 2,50M DE LARG., EM FAVELAS</v>
          </cell>
          <cell r="C638" t="str">
            <v>M3</v>
          </cell>
        </row>
        <row r="639">
          <cell r="A639" t="str">
            <v>03.013.999-0</v>
          </cell>
          <cell r="B639" t="str">
            <v>FAMILIA 03.013</v>
          </cell>
        </row>
        <row r="640">
          <cell r="A640" t="str">
            <v>03.014.005-0</v>
          </cell>
          <cell r="B640" t="str">
            <v>REATERRO DE VALA/CAVA, ESPALHAMENTO C/ RETRO-ESCAVADEIRA E COMPACTACAO VIBRATORIA, EXCLUSIVE MATERIAL</v>
          </cell>
          <cell r="C640" t="str">
            <v>M3</v>
          </cell>
        </row>
        <row r="641">
          <cell r="A641" t="str">
            <v>03.014.999-0</v>
          </cell>
          <cell r="B641" t="str">
            <v>FAMILIA 03.014</v>
          </cell>
        </row>
        <row r="642">
          <cell r="A642" t="str">
            <v>03.015.010-0</v>
          </cell>
          <cell r="B642" t="str">
            <v>REATERRO DE VALA/CAVA C/PO-DE-PEDRA</v>
          </cell>
          <cell r="C642" t="str">
            <v>M3</v>
          </cell>
        </row>
        <row r="643">
          <cell r="A643" t="str">
            <v>03.015.015-0</v>
          </cell>
          <cell r="B643" t="str">
            <v>REATERRO DE VALAS/CAVAS C/PO-DE-PEDRA, INCL. MAT. E COMPACT., EM BECOS DE ATE 2,50M DE LARG., EM FAVELAS</v>
          </cell>
          <cell r="C643" t="str">
            <v>M3</v>
          </cell>
        </row>
        <row r="644">
          <cell r="A644" t="str">
            <v>03.015.999-0</v>
          </cell>
          <cell r="B644" t="str">
            <v>FAMILIA 03.015</v>
          </cell>
        </row>
        <row r="645">
          <cell r="A645" t="str">
            <v>03.016.001-0</v>
          </cell>
          <cell r="B645" t="str">
            <v>UNIDADE DE REF. P/SERV. DE ESCAV. MEC.</v>
          </cell>
          <cell r="C645" t="str">
            <v>UR</v>
          </cell>
        </row>
        <row r="646">
          <cell r="A646" t="str">
            <v>03.016.005-1</v>
          </cell>
          <cell r="B646" t="str">
            <v>ESCAVACAO MEC. DE VALA NAO ESCORADA, EM MAT. DE 1ªCAT. C/REDUTOR DE PRODUT., ATE 1,50M DE PROF., C/RETRO-ESCAVADEIRA</v>
          </cell>
          <cell r="C646" t="str">
            <v>M3</v>
          </cell>
        </row>
        <row r="647">
          <cell r="A647" t="str">
            <v>03.016.010-1</v>
          </cell>
          <cell r="B647" t="str">
            <v>ESCAVACAO MEC.DE VALA NAO ESCORADA,EM MAT. DE 1ªCAT.C/REDUTOR DE PRODUT.,ENTRE 1,50 E 3,00M DE PROF.,C/RETRO-ESCAVADEIRA</v>
          </cell>
          <cell r="C647" t="str">
            <v>M3</v>
          </cell>
        </row>
        <row r="648">
          <cell r="A648" t="str">
            <v>03.016.015-1</v>
          </cell>
          <cell r="B648" t="str">
            <v>ESCAVACAO MEC. DE VALA NAO ESCORADA, EM MAT. DE 1ªCAT. ATE 1,50M DE PROF., C/RETRO-ESCAVADEIRA</v>
          </cell>
          <cell r="C648" t="str">
            <v>M3</v>
          </cell>
        </row>
        <row r="649">
          <cell r="A649" t="str">
            <v>03.016.018-1</v>
          </cell>
          <cell r="B649" t="str">
            <v>ESCAVACAO MEC. DE VALA NAO ESCORADA, EM MAT. DE 1ªCAT., ENTRE 1,50 E 3,00M DE PROF., C/RETRO-ESCAVADEIRA</v>
          </cell>
          <cell r="C649" t="str">
            <v>M3</v>
          </cell>
        </row>
        <row r="650">
          <cell r="A650" t="str">
            <v>03.016.020-1</v>
          </cell>
          <cell r="B650" t="str">
            <v>ESCAVACAO MEC. DE VALA ESCORADA, EM MAT. DE 1ªCAT., C/REDUTOR DE PRODUT., ATE 1,50M DE PROF., C/RETRO-ESCAVADEIRA</v>
          </cell>
          <cell r="C650" t="str">
            <v>M3</v>
          </cell>
        </row>
        <row r="651">
          <cell r="A651" t="str">
            <v>03.016.025-1</v>
          </cell>
          <cell r="B651" t="str">
            <v>ESCAVACAO DE VALA ESCORADA, EM MAT. DE 1ªCAT., C/REDUTOR DEPRODUT., ENTRE 1,50 E 3,00M DE PROF., C/RETRO-ESCAVADEIRA</v>
          </cell>
          <cell r="C651" t="str">
            <v>M3</v>
          </cell>
        </row>
        <row r="652">
          <cell r="A652" t="str">
            <v>03.016.050-1</v>
          </cell>
          <cell r="B652" t="str">
            <v>ESCAVACAO MEC. DE VALA ESCORADA, EM MAT. DE 1ªCAT., ATE 1,50M DE PROF., C/RETRO-ESCAVADEIRA</v>
          </cell>
          <cell r="C652" t="str">
            <v>M3</v>
          </cell>
        </row>
        <row r="653">
          <cell r="A653" t="str">
            <v>03.016.055-1</v>
          </cell>
          <cell r="B653" t="str">
            <v>ESCAVACAO MEC. DE VALA ESCORADA, EM MAT. DE 1ªCAT., ENTRE 1,50 E 3,00M DE PROF., C/RETRO-ESCAVADEIRA</v>
          </cell>
          <cell r="C653" t="str">
            <v>M3</v>
          </cell>
        </row>
        <row r="654">
          <cell r="A654" t="str">
            <v>03.016.999-0</v>
          </cell>
          <cell r="B654" t="str">
            <v>FAMILIA 03.016</v>
          </cell>
        </row>
        <row r="655">
          <cell r="A655" t="str">
            <v>03.020.030-1</v>
          </cell>
          <cell r="B655" t="str">
            <v>ESCAVACAO MEC. DE VALA NAO ESCORADA, EM MAT. DE 1ªCAT., C/REDUTOR DE PRODUT., ATE 1,50M DE PROF., C/ESCAVADEIRA HIDR.</v>
          </cell>
          <cell r="C655" t="str">
            <v>M3</v>
          </cell>
        </row>
        <row r="656">
          <cell r="A656" t="str">
            <v>03.020.035-1</v>
          </cell>
          <cell r="B656" t="str">
            <v>ESCAVACAO MEC.DE VALA NAO ESCORADA,EM MAT.DE 1ªCAT.,C/REDUTOR DE PRODUT.,ENTRE 1,50 E 3,00M DE PROF.,C/ESCAVADEIRA HIDR.</v>
          </cell>
          <cell r="C656" t="str">
            <v>M3</v>
          </cell>
        </row>
        <row r="657">
          <cell r="A657" t="str">
            <v>03.020.040-1</v>
          </cell>
          <cell r="B657" t="str">
            <v>ESCAVACAO MEC.DE VALA NAO ESCORADA,EM MAT.DE 1ªCAT.,C/REDUTOR DE PRODUT.,ENTRE 3,00 E 4,50M DE PROF.,C/ESCAVADEIRA HIDR.</v>
          </cell>
          <cell r="C657" t="str">
            <v>M3</v>
          </cell>
        </row>
        <row r="658">
          <cell r="A658" t="str">
            <v>03.020.045-1</v>
          </cell>
          <cell r="B658" t="str">
            <v>ESCAVACAO MEC.DE VALA NAO ESCORADA,EM MAT.DE 1ªCAT.,C/REDUTOR DE PRODUT.,ENTRE 4,50 E 6,00M DE PROF.,C/ESCAVADEIRA HIDR.</v>
          </cell>
          <cell r="C658" t="str">
            <v>M3</v>
          </cell>
        </row>
        <row r="659">
          <cell r="A659" t="str">
            <v>03.020.050-1</v>
          </cell>
          <cell r="B659" t="str">
            <v>ESCAVACAO MEC. DE VALA NAO ESCORADA, EM MAT. DE 1ªCAT., ATE1,50M DE PROF., C/ESCAVADEIRA HIDR.</v>
          </cell>
          <cell r="C659" t="str">
            <v>M3</v>
          </cell>
        </row>
        <row r="660">
          <cell r="A660" t="str">
            <v>03.020.052-1</v>
          </cell>
          <cell r="B660" t="str">
            <v>ESCAVACAO MEC. DE VALA NAO ESCORADA, EM MAT. DE 1ªCAT., ENTRE 1,50 E 3,00 DE PROF., C/ESCAVADEIRA HIDR.</v>
          </cell>
          <cell r="C660" t="str">
            <v>M3</v>
          </cell>
        </row>
        <row r="661">
          <cell r="A661" t="str">
            <v>03.020.055-1</v>
          </cell>
          <cell r="B661" t="str">
            <v>ESCAVACAO MEC. DE VALA NAO ESCORADA, EM MAT. DE 1ªCAT., ENTRE 3,00 E 4,50M DE PROF., C/ESCAVADEIRA HIDR.</v>
          </cell>
          <cell r="C661" t="str">
            <v>M3</v>
          </cell>
        </row>
        <row r="662">
          <cell r="A662" t="str">
            <v>03.020.057-1</v>
          </cell>
          <cell r="B662" t="str">
            <v>ESCAVACAO MEC. DE VALA NAO ESCORADA, EM MAT. DE 1ªCAT., ENTRE 4,50 E 6,00M DE PROF., C/ESCAVADEIRA HIDR.</v>
          </cell>
          <cell r="C662" t="str">
            <v>M3</v>
          </cell>
        </row>
        <row r="663">
          <cell r="A663" t="str">
            <v>03.020.060-1</v>
          </cell>
          <cell r="B663" t="str">
            <v>ESCAVACAO MEC. DE VALA ESCORADA, EM MAT. DE 1ªCAT., C/REDUTOR DE PRODUT., ATE 1,50M DE PROF., C/ESCAVADEIRA HIDR.</v>
          </cell>
          <cell r="C663" t="str">
            <v>M3</v>
          </cell>
        </row>
        <row r="664">
          <cell r="A664" t="str">
            <v>03.020.065-1</v>
          </cell>
          <cell r="B664" t="str">
            <v>ESCAVACAO MEC.DE VALA ESCORADA, EM MAT.DE 1ªCAT., C/REDUTORDE PRODUT., ENTRE 1,50 E 3,00M DE PROF., C/ESCAVADEIRA HIDR.</v>
          </cell>
          <cell r="C664" t="str">
            <v>M3</v>
          </cell>
        </row>
        <row r="665">
          <cell r="A665" t="str">
            <v>03.020.070-1</v>
          </cell>
          <cell r="B665" t="str">
            <v>ESCAVACAO MEC.DE VALA ESCORADA, EM MAT.DE 1ªCAT., C/REDUTORDE PRODUT., ENTRE 3,00 E 4,50M DE PROF., C/ESCAVADEIRA HIDR.</v>
          </cell>
          <cell r="C665" t="str">
            <v>M3</v>
          </cell>
        </row>
        <row r="666">
          <cell r="A666" t="str">
            <v>03.020.075-1</v>
          </cell>
          <cell r="B666" t="str">
            <v>ESCAVACAO MEC.DE VALA ESCORADA, EM MAT.DE 1ªCAT., C/REDUTORDE PRODUT., ENTRE 4,50 E 6,00M DE PROF., C/ESCAVADEIRA HIDR.</v>
          </cell>
          <cell r="C666" t="str">
            <v>M3</v>
          </cell>
        </row>
        <row r="667">
          <cell r="A667" t="str">
            <v>03.020.080-1</v>
          </cell>
          <cell r="B667" t="str">
            <v>ESCAVACAO MEC. DE VALA ESCORADA, EM MAT. DE 1ªCAT., ATE 1,50M DE PROF., C/ESCAVADEIRA HIDR.</v>
          </cell>
          <cell r="C667" t="str">
            <v>M3</v>
          </cell>
        </row>
        <row r="668">
          <cell r="A668" t="str">
            <v>03.020.085-1</v>
          </cell>
          <cell r="B668" t="str">
            <v>ESCAVACAO MEC. DE VALA ESCORADA, EM MAT. DE 1ªCAT., ENTRE 1,50 E 3,00M DE PROF., C/ESCAVADEIRA HIDR.</v>
          </cell>
          <cell r="C668" t="str">
            <v>M3</v>
          </cell>
        </row>
        <row r="669">
          <cell r="A669" t="str">
            <v>03.020.090-1</v>
          </cell>
          <cell r="B669" t="str">
            <v>ESCAVACAO MEC. DE VALA ESCORADA, EM MAT. DE 1ªCAT., ENTRE 3,00 E 4,50M DE PROF., C/ESCAVADEIRA HIDR.</v>
          </cell>
          <cell r="C669" t="str">
            <v>M3</v>
          </cell>
        </row>
        <row r="670">
          <cell r="A670" t="str">
            <v>03.020.100-1</v>
          </cell>
          <cell r="B670" t="str">
            <v>ESCAVACAO MEC. DE VALA ESCORADA, EM MAT. DE 1ªCAT., ENTRE 4,50 E 6,00M DE PROF., C/ESCAVADEIRA HIDR.</v>
          </cell>
          <cell r="C670" t="str">
            <v>M3</v>
          </cell>
        </row>
        <row r="671">
          <cell r="A671" t="str">
            <v>03.020.200-0</v>
          </cell>
          <cell r="B671" t="str">
            <v>ESCAVACAO MEC. P/ACERTO DE TALUDES, EM MAT. DE 1ªCAT., C/ESCAVADEIRA HIDR.</v>
          </cell>
          <cell r="C671" t="str">
            <v>M3</v>
          </cell>
        </row>
        <row r="672">
          <cell r="A672" t="str">
            <v>03.020.999-0</v>
          </cell>
          <cell r="B672" t="str">
            <v>INDICE DA FAMILIA</v>
          </cell>
        </row>
        <row r="673">
          <cell r="A673" t="str">
            <v>03.021.005-1</v>
          </cell>
          <cell r="B673" t="str">
            <v>ESCAVACAO MEC., A CEU ABERTO, EM MAT. DE 1ªCAT., C/ESCAVADEIRA HIDR.</v>
          </cell>
          <cell r="C673" t="str">
            <v>M3</v>
          </cell>
        </row>
        <row r="674">
          <cell r="A674" t="str">
            <v>03.021.999-0</v>
          </cell>
          <cell r="B674" t="str">
            <v>FAMILIA 03.021</v>
          </cell>
        </row>
        <row r="675">
          <cell r="A675" t="str">
            <v>03.022.010-0</v>
          </cell>
          <cell r="B675" t="str">
            <v>ESCAVACAO MEC. DE VALA, EM MAT. DE 2ªCAT., MOLEDO OU ROCHA MUITO DECOMPOSTA, C/ESCAVADEIRA HIDR., S/COMPRESSOR</v>
          </cell>
          <cell r="C675" t="str">
            <v>M3</v>
          </cell>
        </row>
        <row r="676">
          <cell r="A676" t="str">
            <v>03.022.999-0</v>
          </cell>
          <cell r="B676" t="str">
            <v>INDICE DA FAMILIA</v>
          </cell>
        </row>
        <row r="677">
          <cell r="A677" t="str">
            <v>03.023.999-0</v>
          </cell>
          <cell r="B677" t="str">
            <v>INDICE DA FAMILIA (REFERENTE A FAMILIA 03.012 DA 11ª EDICAO)</v>
          </cell>
        </row>
        <row r="678">
          <cell r="A678" t="str">
            <v>03.025.005-0</v>
          </cell>
          <cell r="B678" t="str">
            <v>ESCAVACAO MEC. C/TRATOR DE LAMINA, POTENCIA 200CV, EM MAT. DE 1ªCAT., C/TRANSP. ENTRE 50,00 E 100,00M</v>
          </cell>
          <cell r="C678" t="str">
            <v>M3</v>
          </cell>
        </row>
        <row r="679">
          <cell r="A679" t="str">
            <v>03.025.010-0</v>
          </cell>
          <cell r="B679" t="str">
            <v>ESCAVACAO MEC. C/TRATOR DE LAMINA, POTENCIA 200CV, EM MAT. DE 1ªCAT., C/TRANSP. A 50,00M</v>
          </cell>
          <cell r="C679" t="str">
            <v>M3</v>
          </cell>
        </row>
        <row r="680">
          <cell r="A680" t="str">
            <v>03.025.015-1</v>
          </cell>
          <cell r="B680" t="str">
            <v>ESCAVACAO MEC. C/TRATOR DE LAMINA, POTENCIA 200CV, EM MAT. DE 1ªCAT., C/TRANSP. A 15,00M</v>
          </cell>
          <cell r="C680" t="str">
            <v>M3</v>
          </cell>
        </row>
        <row r="681">
          <cell r="A681" t="str">
            <v>03.025.020-0</v>
          </cell>
          <cell r="B681" t="str">
            <v>ESCAVACAO MEC. C/TRATOR, POTENCIA 80CV, EM MAT. DE 1ªCAT., C/TRANSP. A 20,00M</v>
          </cell>
          <cell r="C681" t="str">
            <v>M3</v>
          </cell>
        </row>
        <row r="682">
          <cell r="A682" t="str">
            <v>03.025.025-0</v>
          </cell>
          <cell r="B682" t="str">
            <v>ESCAVACAO MEC. C/TRATOR DE LAMINA, POTENCIA 200CV, EM MAT. DE 2ªCAT., S/USO DE ESCARIFICADOR, TRANSP. A 50,00M</v>
          </cell>
          <cell r="C682" t="str">
            <v>M3</v>
          </cell>
        </row>
        <row r="683">
          <cell r="A683" t="str">
            <v>03.025.027-0</v>
          </cell>
          <cell r="B683" t="str">
            <v>ESCAVACAO MEC. C/TRATOR DE LAMINA, POTENCIA 200CV, EM MAT. DE 2ªCAT., S/USO DE ESCARIFICADOR, TRANSP. DE 50,00 A 100,00M</v>
          </cell>
          <cell r="C683" t="str">
            <v>M3</v>
          </cell>
        </row>
        <row r="684">
          <cell r="A684" t="str">
            <v>03.025.030-0</v>
          </cell>
          <cell r="B684" t="str">
            <v>REMOCAO ATE 20,00M, DE MAT. DE 2ª OU 3ªCAT., APOS ESCAV., C/TRATOR C/POTENCIA DE 200CV</v>
          </cell>
          <cell r="C684" t="str">
            <v>M3</v>
          </cell>
        </row>
        <row r="685">
          <cell r="A685" t="str">
            <v>03.025.031-0</v>
          </cell>
          <cell r="B685" t="str">
            <v>REMOCAO ATE 20,00M, DE MAT. DE 2ª OU 3ªCAT., APOS ESCAV., C/TRATOR C/POTENCIA DE 80CV</v>
          </cell>
          <cell r="C685" t="str">
            <v>M3</v>
          </cell>
        </row>
        <row r="686">
          <cell r="A686" t="str">
            <v>03.025.040-0</v>
          </cell>
          <cell r="B686" t="str">
            <v>ESCAVACAO MEC. C/TRATOR DE LAMINA, POTENCIA 80CV, EM MAT. DE1ªCAT., NOS SERV. DE TERRATEAMENTO DE TALUDES</v>
          </cell>
          <cell r="C686" t="str">
            <v>M3</v>
          </cell>
        </row>
        <row r="687">
          <cell r="A687" t="str">
            <v>03.025.999-0</v>
          </cell>
          <cell r="B687" t="str">
            <v>INDICE DA FAMILIA</v>
          </cell>
        </row>
        <row r="688">
          <cell r="A688" t="str">
            <v>03.026.010-0</v>
          </cell>
          <cell r="B688" t="str">
            <v>ESCAVACAO MEC., EM MAT. DE 1ªCAT., C/TRATOR DE LAMINA, POTENCIA 335CV</v>
          </cell>
          <cell r="C688" t="str">
            <v>M3</v>
          </cell>
        </row>
        <row r="689">
          <cell r="A689" t="str">
            <v>03.026.015-0</v>
          </cell>
          <cell r="B689" t="str">
            <v>ESCAVACAO MEC., EM MAT. DE 1ªCAT., C/TRATOR DE LAMINA, POTENCIA 200CV</v>
          </cell>
          <cell r="C689" t="str">
            <v>M3</v>
          </cell>
        </row>
        <row r="690">
          <cell r="A690" t="str">
            <v>03.026.020-0</v>
          </cell>
          <cell r="B690" t="str">
            <v>ESCAVACAO MEC., EM MAT. DE 2ªCAT., C/TRATOR DE LAMINA, POTENCIA 335CV, C/ESCARIFICADOR</v>
          </cell>
          <cell r="C690" t="str">
            <v>M3</v>
          </cell>
        </row>
        <row r="691">
          <cell r="A691" t="str">
            <v>03.026.999-0</v>
          </cell>
          <cell r="B691" t="str">
            <v>INDICE DA FAMILIA</v>
          </cell>
        </row>
        <row r="692">
          <cell r="A692" t="str">
            <v>03.030.150-0</v>
          </cell>
          <cell r="B692" t="str">
            <v>ESCAVACAO MEC., A CEU ABERTO, EM MAT. DE 1ªCAT., UTILIZ. CLAM-SHELL DE 0,38M3</v>
          </cell>
          <cell r="C692" t="str">
            <v>M3</v>
          </cell>
        </row>
        <row r="693">
          <cell r="A693" t="str">
            <v>03.030.155-0</v>
          </cell>
          <cell r="B693" t="str">
            <v>ESCAVACAO MEC., A CEU ABERTO, EM MAT. DE 1ªCAT., UTILIZ. CLAM-SHELL DE 0,76M3</v>
          </cell>
          <cell r="C693" t="str">
            <v>M3</v>
          </cell>
        </row>
        <row r="694">
          <cell r="A694" t="str">
            <v>03.030.159-0</v>
          </cell>
          <cell r="B694" t="str">
            <v>ESCAVACAO MEC., A CEU ABERTO, EM MAT. DE 1ªCAT., UTILIZ. CLAM-SHELL DE 0,96M3</v>
          </cell>
          <cell r="C694" t="str">
            <v>M3</v>
          </cell>
        </row>
        <row r="695">
          <cell r="A695" t="str">
            <v>03.030.999-0</v>
          </cell>
          <cell r="B695" t="str">
            <v>FAMILIA 03.030</v>
          </cell>
        </row>
        <row r="696">
          <cell r="A696" t="str">
            <v>03.036.200-0</v>
          </cell>
          <cell r="B696" t="str">
            <v>ESCAVACAO EM LEITO DE RIO, EM MAT. MOLE, ATE 4,50M DE PROF.,UTILIZ. DRAG-LINE</v>
          </cell>
          <cell r="C696" t="str">
            <v>M3</v>
          </cell>
        </row>
        <row r="697">
          <cell r="A697" t="str">
            <v>03.036.205-0</v>
          </cell>
          <cell r="B697" t="str">
            <v>ESCAVACAO EM LEITO DE RIO, EM MAT. MOLE, ENTRE 4,50 E 9,00MDE PROF., UTILIZ. DRAG-LINE</v>
          </cell>
          <cell r="C697" t="str">
            <v>M3</v>
          </cell>
        </row>
        <row r="698">
          <cell r="A698" t="str">
            <v>03.036.210-0</v>
          </cell>
          <cell r="B698" t="str">
            <v>ESCAVACAO EM LEITO DE RIO, EM MAT. MOLE, ATE 4,50M DE PROF.,UTILIZ. CLAM-SHELL</v>
          </cell>
          <cell r="C698" t="str">
            <v>M3</v>
          </cell>
        </row>
        <row r="699">
          <cell r="A699" t="str">
            <v>03.036.215-0</v>
          </cell>
          <cell r="B699" t="str">
            <v>ESCAVACAO EM LEITO DE RIO, EM MAT. MOLE, ENTRE 4,50 E 9,00MDE PROF., UTILIZ. CLAM-SHELL</v>
          </cell>
          <cell r="C699" t="str">
            <v>M3</v>
          </cell>
        </row>
        <row r="700">
          <cell r="A700" t="str">
            <v>03.036.999-0</v>
          </cell>
          <cell r="B700" t="str">
            <v>FAMILIA 03.036</v>
          </cell>
        </row>
        <row r="701">
          <cell r="A701" t="str">
            <v>03.037.300-0</v>
          </cell>
          <cell r="B701" t="str">
            <v>DRAGAGEM C/DRAGA FLUTUANTE DE SUCCAO E RECALQUE, PRODUCAO DE80,00M3 P/HORA</v>
          </cell>
          <cell r="C701" t="str">
            <v>M3</v>
          </cell>
        </row>
        <row r="702">
          <cell r="A702" t="str">
            <v>03.037.301-0</v>
          </cell>
          <cell r="B702" t="str">
            <v>DRAGAGEM C/DRAGA FLUTUANTE DE SUCCAO E RECALQUE, PRODUCAO DE120,00M3 P/HORA</v>
          </cell>
          <cell r="C702" t="str">
            <v>M3</v>
          </cell>
        </row>
        <row r="703">
          <cell r="A703" t="str">
            <v>03.037.999-0</v>
          </cell>
          <cell r="B703" t="str">
            <v>FAMILIA 03.037</v>
          </cell>
        </row>
        <row r="704">
          <cell r="A704" t="str">
            <v>03.038.009-0</v>
          </cell>
          <cell r="B704" t="str">
            <v>ATERRO HIDR., UTILIZ. DRAGA FLUTUANTE DE SUCCAO E RECALQUE,DIST. ATE 100,00M</v>
          </cell>
          <cell r="C704" t="str">
            <v>M3</v>
          </cell>
        </row>
        <row r="705">
          <cell r="A705" t="str">
            <v>03.038.010-0</v>
          </cell>
          <cell r="B705" t="str">
            <v>ATERRO HIDR., UTILIZ. DRAGA FLUTUANTE DE SUCCAO E RECALQUE,DIST. ATE 200,00M</v>
          </cell>
          <cell r="C705" t="str">
            <v>M3</v>
          </cell>
        </row>
        <row r="706">
          <cell r="A706" t="str">
            <v>03.038.011-0</v>
          </cell>
          <cell r="B706" t="str">
            <v>ATERRO HIDR., UTILIZ. DRAGA FLUTUANTE DE SUCCAO E RECALQUE,DIST. ATE 300,00M</v>
          </cell>
          <cell r="C706" t="str">
            <v>M3</v>
          </cell>
        </row>
        <row r="707">
          <cell r="A707" t="str">
            <v>03.038.012-0</v>
          </cell>
          <cell r="B707" t="str">
            <v>ATERRO HIDR., UTILIZ. DRAGA FLUTUANTE DE SUCCAO E RECALQUE,DIST. ATE 400,00M</v>
          </cell>
          <cell r="C707" t="str">
            <v>M3</v>
          </cell>
        </row>
        <row r="708">
          <cell r="A708" t="str">
            <v>03.038.013-0</v>
          </cell>
          <cell r="B708" t="str">
            <v>ATERRO HIDR., UTILIZ. DRAGA FLUTUANTE DE SUCCAO E RECALQUE,DIST. ATE 500,00M</v>
          </cell>
          <cell r="C708" t="str">
            <v>M3</v>
          </cell>
        </row>
        <row r="709">
          <cell r="A709" t="str">
            <v>03.038.014-0</v>
          </cell>
          <cell r="B709" t="str">
            <v>ATERRO HIDR., UTILIZ. DRAGA FLUTUANTE DE SUCCAO E RECALQUE,DIST. ATE 600,00M</v>
          </cell>
          <cell r="C709" t="str">
            <v>M3</v>
          </cell>
        </row>
        <row r="710">
          <cell r="A710" t="str">
            <v>03.038.015-0</v>
          </cell>
          <cell r="B710" t="str">
            <v>ATERRO HIDR., UTILIZ. DRAGA FLUTUANTE DE SUCCAO E RECALQUE,DIST. ATE 700,00M</v>
          </cell>
          <cell r="C710" t="str">
            <v>M3</v>
          </cell>
        </row>
        <row r="711">
          <cell r="A711" t="str">
            <v>03.038.016-0</v>
          </cell>
          <cell r="B711" t="str">
            <v>ATERRO HIDR., UTILIZ. DRAGA FLUTUANTE DE SUCCAO E RECALQUE,DIST. ATE 800,00M</v>
          </cell>
          <cell r="C711" t="str">
            <v>M3</v>
          </cell>
        </row>
        <row r="712">
          <cell r="A712" t="str">
            <v>03.038.017-0</v>
          </cell>
          <cell r="B712" t="str">
            <v>ATERRO HIDR., UTILIZ. DRAGA FLUTUANTE DE SUCCAO E RECALQUE,DIST. ATE 900,00M</v>
          </cell>
          <cell r="C712" t="str">
            <v>M3</v>
          </cell>
        </row>
        <row r="713">
          <cell r="A713" t="str">
            <v>03.038.018-0</v>
          </cell>
          <cell r="B713" t="str">
            <v>ATERRO HIDR., UTILIZ. DRAGA FLUTUANTE DE SUCCAO E RECALQUE,DIST. ATE 1000,00M</v>
          </cell>
          <cell r="C713" t="str">
            <v>M3</v>
          </cell>
        </row>
        <row r="714">
          <cell r="A714" t="str">
            <v>03.038.019-0</v>
          </cell>
          <cell r="B714" t="str">
            <v>ATERRO HIDR., UTILIZ. DRAGA FLUTUANTE DE SUCCAO E RECALQUE,DIST. ATE 1500,00M</v>
          </cell>
          <cell r="C714" t="str">
            <v>M3</v>
          </cell>
        </row>
        <row r="715">
          <cell r="A715" t="str">
            <v>03.038.999-0</v>
          </cell>
          <cell r="B715" t="str">
            <v>INDICE DA FAMILIA</v>
          </cell>
        </row>
        <row r="716">
          <cell r="A716" t="str">
            <v>03.040.001-0</v>
          </cell>
          <cell r="B716" t="str">
            <v>ESCAVACAO, CARGA E TRANSP. DE MAT. DE 1ªCAT., C/MOTO-ESCAVO-TRANSPORTADOR, DIST. DE TRANSP. DE 100,00M</v>
          </cell>
          <cell r="C716" t="str">
            <v>M3</v>
          </cell>
        </row>
        <row r="717">
          <cell r="A717" t="str">
            <v>03.040.002-0</v>
          </cell>
          <cell r="B717" t="str">
            <v>ESCAVACAO, CARGA E TRANSP. DE MAT. DE 1ªCAT., C/MOTO-ESCAVO-TRANSPORTADOR, DIST. DE TRANSP. DE 150,00M</v>
          </cell>
          <cell r="C717" t="str">
            <v>M3</v>
          </cell>
        </row>
        <row r="718">
          <cell r="A718" t="str">
            <v>03.040.003-0</v>
          </cell>
          <cell r="B718" t="str">
            <v>ESCAVACAO, CARGA E TRANSP. DE MAT. DE 1ªCAT., C/MOTO-ESCAVO-TRANSPORTADOR, DIST. DE TRANSP. DE 200,00M</v>
          </cell>
          <cell r="C718" t="str">
            <v>M3</v>
          </cell>
        </row>
        <row r="719">
          <cell r="A719" t="str">
            <v>03.040.004-0</v>
          </cell>
          <cell r="B719" t="str">
            <v>ESCAVACAO, CARGA E TRANSP. DE MAT. DE 1ªCAT., C/MOTO-ESCAVO-TRANSPORTADOR, DIST. DE TRANSP. DE 250,00M</v>
          </cell>
          <cell r="C719" t="str">
            <v>M3</v>
          </cell>
        </row>
        <row r="720">
          <cell r="A720" t="str">
            <v>03.040.005-0</v>
          </cell>
          <cell r="B720" t="str">
            <v>ESCAVACAO, CARGA E TRANSP. DE MAT. DE 1ªCAT., C/MOTO-ESCAVO-TRANSPORTADOR, DIST. DE TRANSP. DE 300,00M</v>
          </cell>
          <cell r="C720" t="str">
            <v>M3</v>
          </cell>
        </row>
        <row r="721">
          <cell r="A721" t="str">
            <v>03.040.006-0</v>
          </cell>
          <cell r="B721" t="str">
            <v>ESCAVACAO, CARGA E TRANSP. DE MAT. DE 1ªCAT., C/MOTO-ESCAVO-TRANSPORTADOR, DIST. DE TRANSP. DE 350,00M</v>
          </cell>
          <cell r="C721" t="str">
            <v>M3</v>
          </cell>
        </row>
        <row r="722">
          <cell r="A722" t="str">
            <v>03.040.007-0</v>
          </cell>
          <cell r="B722" t="str">
            <v>ESCAVACAO, CARGA E TRANSP. DE MAT. DE 1ªCAT., C/MOTO-ESCAVO-TRANSPORTADOR, DIST. DE TRANSP. DE 400,00M</v>
          </cell>
          <cell r="C722" t="str">
            <v>M3</v>
          </cell>
        </row>
        <row r="723">
          <cell r="A723" t="str">
            <v>03.040.008-0</v>
          </cell>
          <cell r="B723" t="str">
            <v>ESCAVACAO, CARGA E TRANSP. DE MAT. DE 1ªCAT., C/MOTO-ESCAVO-TRANSPORTADOR, DIST. DE TRANSP. DE 450,00M</v>
          </cell>
          <cell r="C723" t="str">
            <v>M3</v>
          </cell>
        </row>
        <row r="724">
          <cell r="A724" t="str">
            <v>03.040.009-0</v>
          </cell>
          <cell r="B724" t="str">
            <v>ESCAVACAO, CARGA E TRANSP. DE MAT. DE 1ªCAT., C/MOTO-ESCAVO-TRANSPORTADOR, DIST. DE TRANSP. DE 500,00M</v>
          </cell>
          <cell r="C724" t="str">
            <v>M3</v>
          </cell>
        </row>
        <row r="725">
          <cell r="A725" t="str">
            <v>03.040.010-0</v>
          </cell>
          <cell r="B725" t="str">
            <v>ESCAVACAO, CARGA E TRANSP. DE MAT. DE 1ªCAT., C/MOTO-ESCAVO-TRANSPORTADOR, DIST. DE TRANSP. DE 550,00M</v>
          </cell>
          <cell r="C725" t="str">
            <v>M3</v>
          </cell>
        </row>
        <row r="726">
          <cell r="A726" t="str">
            <v>03.040.011-0</v>
          </cell>
          <cell r="B726" t="str">
            <v>ESCAVACAO, CARGA E TRANSP. DE MAT. DE 1ªCAT., C/MOTO-ESCAVO-TRANSPORTADOR, DIST. DE TRANSP. DE 600,00M</v>
          </cell>
          <cell r="C726" t="str">
            <v>M3</v>
          </cell>
        </row>
        <row r="727">
          <cell r="A727" t="str">
            <v>03.040.012-0</v>
          </cell>
          <cell r="B727" t="str">
            <v>ESCAVACAO, CARGA E TRANSP. DE MAT. DE 1ªCAT., C/MOTO-ESCAVO-TRANSPORTADOR, DIST. DE TRANSP. DE 650,00M</v>
          </cell>
          <cell r="C727" t="str">
            <v>M3</v>
          </cell>
        </row>
        <row r="728">
          <cell r="A728" t="str">
            <v>03.040.013-0</v>
          </cell>
          <cell r="B728" t="str">
            <v>ESCAVACAO, CARGA E TRANSP. DE MAT. DE 1ªCAT., C/MOTO-ESCAVO-TRANSPORTADOR, DIST. DE TRANSP. DE 700,00M</v>
          </cell>
          <cell r="C728" t="str">
            <v>M3</v>
          </cell>
        </row>
        <row r="729">
          <cell r="A729" t="str">
            <v>03.040.014-0</v>
          </cell>
          <cell r="B729" t="str">
            <v>ESCAVACAO, CARGA E TRANSP. DE MAT. DE 1ªCAT., C/MOTO-ESCAVO-TRANSPORTADOR, DIST. DE TRANSP. DE 750,00M</v>
          </cell>
          <cell r="C729" t="str">
            <v>M3</v>
          </cell>
        </row>
        <row r="730">
          <cell r="A730" t="str">
            <v>03.040.015-0</v>
          </cell>
          <cell r="B730" t="str">
            <v>ESCAVACAO, CARGA E TRANSP. DE MAT. DE 1ªCAT., C/MOTO-ESCAVO-TRANSPORTADOR, DIST. DE TRANSP. DE 800,00M</v>
          </cell>
          <cell r="C730" t="str">
            <v>M3</v>
          </cell>
        </row>
        <row r="731">
          <cell r="A731" t="str">
            <v>03.040.016-0</v>
          </cell>
          <cell r="B731" t="str">
            <v>ESCAVACAO, CARGA E TRANSP. DE MAT. DE 1ªCAT., C/MOTO-ESCAVO-TRANSPORTADOR, DIST. DE TRANSP. DE 850,00M</v>
          </cell>
          <cell r="C731" t="str">
            <v>M3</v>
          </cell>
        </row>
        <row r="732">
          <cell r="A732" t="str">
            <v>03.040.017-0</v>
          </cell>
          <cell r="B732" t="str">
            <v>ESCAVACAO, CARGA E TRANSP. DE MAT. DE 1ªCAT., C/MOTO-ESCAVO-TRANSPORTADOR, DIST. DE TRANSP. DE 900,00M</v>
          </cell>
          <cell r="C732" t="str">
            <v>M3</v>
          </cell>
        </row>
        <row r="733">
          <cell r="A733" t="str">
            <v>03.040.018-0</v>
          </cell>
          <cell r="B733" t="str">
            <v>ESCAVACAO, CARGA E TRANSP. DE MAT. DE 1ªCAT., C/MOTO-ESCAVO-TRANSPORTADOR, DIST. DE TRANSP. DE 950,00M</v>
          </cell>
          <cell r="C733" t="str">
            <v>M3</v>
          </cell>
        </row>
        <row r="734">
          <cell r="A734" t="str">
            <v>03.040.019-0</v>
          </cell>
          <cell r="B734" t="str">
            <v>ESCAVACAO, CARGA E TRANSP. DE MAT. DE 1ªCAT., C/MOTO-ESCAVO-TRANSPORTADOR, DIST. DE TRANSP. DE 1000,00M</v>
          </cell>
          <cell r="C734" t="str">
            <v>M3</v>
          </cell>
        </row>
        <row r="735">
          <cell r="A735" t="str">
            <v>03.040.020-0</v>
          </cell>
          <cell r="B735" t="str">
            <v>ESCAVACAO, CARGA E TRANSP. DE MAT. DE 1ªCAT., C/MOTO-ESCAVO-TRANSPORTADOR, DIST. DE TRANSP. DE 1050,00M</v>
          </cell>
          <cell r="C735" t="str">
            <v>M3</v>
          </cell>
        </row>
        <row r="736">
          <cell r="A736" t="str">
            <v>03.040.021-0</v>
          </cell>
          <cell r="B736" t="str">
            <v>ESCAVACAO, CARGA E TRANSP. DE MAT. DE 1ªCAT., C/MOTO-ESCAVO-TRANSPORTADOR, DIST. DE TRANSP. DE 1100,00M</v>
          </cell>
          <cell r="C736" t="str">
            <v>M3</v>
          </cell>
        </row>
        <row r="737">
          <cell r="A737" t="str">
            <v>03.040.022-0</v>
          </cell>
          <cell r="B737" t="str">
            <v>ESCAVACAO, CARGA E TRANSP. DE MAT. DE 1ªCAT., C/MOTO-ESCAVO-TRANSPORTADOR, DIST. DE TRANSP. DE 1150,00M</v>
          </cell>
          <cell r="C737" t="str">
            <v>M3</v>
          </cell>
        </row>
        <row r="738">
          <cell r="A738" t="str">
            <v>03.040.023-0</v>
          </cell>
          <cell r="B738" t="str">
            <v>ESCAVACAO, CARGA E TRANSP. DE MAT. DE 1ªCAT., C/MOTO-ESCAVO-TRANSPORTADOR, DIST. DE TRANSP. DE 1200,00M</v>
          </cell>
          <cell r="C738" t="str">
            <v>M3</v>
          </cell>
        </row>
        <row r="739">
          <cell r="A739" t="str">
            <v>03.040.024-0</v>
          </cell>
          <cell r="B739" t="str">
            <v>ESCAVACAO, CARGA E TRANSP. DE MAT. DE 2ªCAT., C/MOTO-ESCAVO-TRANSPORTADOR, DIST. DE TRANSP. DE 100,00M</v>
          </cell>
          <cell r="C739" t="str">
            <v>M3</v>
          </cell>
        </row>
        <row r="740">
          <cell r="A740" t="str">
            <v>03.040.025-0</v>
          </cell>
          <cell r="B740" t="str">
            <v>ESCAVACAO, CARGA, TRANSP. MAT.2ªCAT., C/MOTO-ESCAVO-TRANSPORTADOR, DISTANCIA DE TRANSP. DE 150M</v>
          </cell>
          <cell r="C740" t="str">
            <v>M3</v>
          </cell>
        </row>
        <row r="741">
          <cell r="A741" t="str">
            <v>03.040.026-0</v>
          </cell>
          <cell r="B741" t="str">
            <v>ESCAVACAO, CARGA E TRANSP. DE MAT. DE 2ªCAT., C/MOTO-ESCAVO-TRANSPORTADOR, DIST. DE TRANSP. DE 200,00M</v>
          </cell>
          <cell r="C741" t="str">
            <v>M3</v>
          </cell>
        </row>
        <row r="742">
          <cell r="A742" t="str">
            <v>03.040.027-0</v>
          </cell>
          <cell r="B742" t="str">
            <v>ESCAVACAO, CARGA E TRANSP. DE MAT. DE 2ªCAT., C/MOTO-ESCAVO-TRANSPORTADOR, DIST. DE TRANSP. DE 250,00M</v>
          </cell>
          <cell r="C742" t="str">
            <v>M3</v>
          </cell>
        </row>
        <row r="743">
          <cell r="A743" t="str">
            <v>03.040.028-0</v>
          </cell>
          <cell r="B743" t="str">
            <v>ESCAVACAO, CARGA E TRANSP. DE MAT. DE 2ªCAT., C/MOTO-ESCAVO-TRANSPORTADOR, DIST. DE TRANSP. DE 300,00M</v>
          </cell>
          <cell r="C743" t="str">
            <v>M3</v>
          </cell>
        </row>
        <row r="744">
          <cell r="A744" t="str">
            <v>03.040.029-0</v>
          </cell>
          <cell r="B744" t="str">
            <v>ESCAVACAO, CARGA E TRANSP. DE MAT. DE 2ªCAT., C/MOTO-ESCAVO-TRANSPORTADOR, DIST. DE TRANSP. DE 350,00M</v>
          </cell>
          <cell r="C744" t="str">
            <v>M3</v>
          </cell>
        </row>
        <row r="745">
          <cell r="A745" t="str">
            <v>03.040.030-0</v>
          </cell>
          <cell r="B745" t="str">
            <v>ESCAVACAO, CARGA E TRANSP. DE MAT. DE 2ªCAT., C/MOTO-ESCAVO-TRANSPORTADOR, DIST. DE TRANSP. DE 400,00M</v>
          </cell>
          <cell r="C745" t="str">
            <v>M3</v>
          </cell>
        </row>
        <row r="746">
          <cell r="A746" t="str">
            <v>03.040.031-0</v>
          </cell>
          <cell r="B746" t="str">
            <v>ESCAVACAO, CARGA E TRANSP. DE MAT. DE 2ªCAT., C/MOTO-ESCAVO-TRANSPORTADOR, DIST. DE TRANSP. DE 450,00M</v>
          </cell>
          <cell r="C746" t="str">
            <v>M3</v>
          </cell>
        </row>
        <row r="747">
          <cell r="A747" t="str">
            <v>03.040.032-0</v>
          </cell>
          <cell r="B747" t="str">
            <v>ESCAVACAO, CARGA E TRANSP. DE MAT. DE 2ªCAT., C/MOTO-ESCAVO-TRANSPORTADOR, DIST. DE TRANSP. DE 500,00M</v>
          </cell>
          <cell r="C747" t="str">
            <v>M3</v>
          </cell>
        </row>
        <row r="748">
          <cell r="A748" t="str">
            <v>03.040.033-0</v>
          </cell>
          <cell r="B748" t="str">
            <v>ESCAVACAO, CARGA E TRANSP. DE MAT. DE 2ªCAT., C/MOTO-ESCAVO-TRANSPORTADOR, DIST. DE TRANSP. DE 550,00M</v>
          </cell>
          <cell r="C748" t="str">
            <v>M3</v>
          </cell>
        </row>
        <row r="749">
          <cell r="A749" t="str">
            <v>03.040.034-0</v>
          </cell>
          <cell r="B749" t="str">
            <v>ESCAVACAO, CARGA E TRANSP. DE MAT. DE 2ªCAT., C/MOTO-ESCAVO-TRANSPORTADOR, DIST. DE TRANSP. DE 600,00M</v>
          </cell>
          <cell r="C749" t="str">
            <v>M3</v>
          </cell>
        </row>
        <row r="750">
          <cell r="A750" t="str">
            <v>03.040.035-0</v>
          </cell>
          <cell r="B750" t="str">
            <v>ESCAVACAO, CARGA E TRANSP. DE MAT. DE 2ªCAT., C/MOTO-ESCAVO-TRANSPORTADOR, DIST. DE TRANSP. DE 650,00M</v>
          </cell>
          <cell r="C750" t="str">
            <v>M3</v>
          </cell>
        </row>
        <row r="751">
          <cell r="A751" t="str">
            <v>03.040.036-0</v>
          </cell>
          <cell r="B751" t="str">
            <v>ESCAVACAO, CARGA E TRANSP. DE MAT. DE 2ªCAT., C/MOTO-ESCAVO-TRANSPORTADOR, DIST. DE TRANSP. DE 700,00M</v>
          </cell>
          <cell r="C751" t="str">
            <v>M3</v>
          </cell>
        </row>
        <row r="752">
          <cell r="A752" t="str">
            <v>03.040.037-0</v>
          </cell>
          <cell r="B752" t="str">
            <v>ESCAVACAO, CARGA E TRANSP. DE MAT. DE 2ªCAT., C/MOTO-ESCAVO-TRANSPORTADOR, DIST. DE TRANSP. DE 750,00M</v>
          </cell>
          <cell r="C752" t="str">
            <v>M3</v>
          </cell>
        </row>
        <row r="753">
          <cell r="A753" t="str">
            <v>03.040.038-0</v>
          </cell>
          <cell r="B753" t="str">
            <v>ESCAVACAO, CARGA E TRANSP. DE MAT. DE 2ªCAT., C/MOTO-ESCAVO-TRANSPORTADOR, DIST. DE TRANSP. DE 800,00M</v>
          </cell>
          <cell r="C753" t="str">
            <v>M3</v>
          </cell>
        </row>
        <row r="754">
          <cell r="A754" t="str">
            <v>03.040.039-0</v>
          </cell>
          <cell r="B754" t="str">
            <v>ESCAVACAO, CARGA E TRANSP. DE MAT. DE 2ªCAT., C/MOTO-ESCAVO-TRANSPORTADOR, DIST. DE TRANSP. DE 850,00M</v>
          </cell>
          <cell r="C754" t="str">
            <v>M3</v>
          </cell>
        </row>
        <row r="755">
          <cell r="A755" t="str">
            <v>03.040.040-0</v>
          </cell>
          <cell r="B755" t="str">
            <v>ESCAVACAO, CARGA E TRANSP. DE MAT. DE 2ªCAT., C/MOTO-ESCAVO-TRANSPORTADOR, DIST. DE TRANSP. DE 900,00M</v>
          </cell>
          <cell r="C755" t="str">
            <v>M3</v>
          </cell>
        </row>
        <row r="756">
          <cell r="A756" t="str">
            <v>03.040.041-0</v>
          </cell>
          <cell r="B756" t="str">
            <v>ESCAVACAO, CARGA E TRANSP. DE MAT. DE 2ªCAT., C/MOTO-ESCAVO-TRANSPORTADOR, DIST. DE TRANSP. DE 950,00M</v>
          </cell>
          <cell r="C756" t="str">
            <v>M3</v>
          </cell>
        </row>
        <row r="757">
          <cell r="A757" t="str">
            <v>03.040.042-0</v>
          </cell>
          <cell r="B757" t="str">
            <v>ESCAVACAO, CARGA E TRANSP. DE MAT. DE 2ªCAT., C/MOTO-ESCAVO-TRANSPORTADOR, DIST. DE TRANSP. DE 1000,00M</v>
          </cell>
          <cell r="C757" t="str">
            <v>M3</v>
          </cell>
        </row>
        <row r="758">
          <cell r="A758" t="str">
            <v>03.040.043-0</v>
          </cell>
          <cell r="B758" t="str">
            <v>ESCAVACAO, CARGA E TRANSP. DE MAT. DE 2ªCAT., C/MOTO-ESCAVO-TRANSPORTADOR, DIST. DE TRANSP. DE 1050,00M</v>
          </cell>
          <cell r="C758" t="str">
            <v>M3</v>
          </cell>
        </row>
        <row r="759">
          <cell r="A759" t="str">
            <v>03.040.044-0</v>
          </cell>
          <cell r="B759" t="str">
            <v>ESCAVACAO, CARGA E TRANSP. DE MAT. DE 2ªCAT., C/MOTO-ESCAVO-TRANSPORTADOR, DIST. DE TRANSP. DE 1100,00M</v>
          </cell>
          <cell r="C759" t="str">
            <v>M3</v>
          </cell>
        </row>
        <row r="760">
          <cell r="A760" t="str">
            <v>03.040.045-0</v>
          </cell>
          <cell r="B760" t="str">
            <v>ESCAVACAO, CARGA E TRANSP. DE MAT. DE 2ªCAT., C/MOTO-ESCAVO-TRANSPORTADOR, DIST. DE TRANSP. DE 1150,00M</v>
          </cell>
          <cell r="C760" t="str">
            <v>M3</v>
          </cell>
        </row>
        <row r="761">
          <cell r="A761" t="str">
            <v>03.040.046-0</v>
          </cell>
          <cell r="B761" t="str">
            <v>ESCAVACAO, CARGA E TRANSP. DE MAT. DE 2ªCAT., C/MOTO-ESCAVO-TRANSPORTADOR, DIST. DE TRANSP. DE 1200,00M</v>
          </cell>
          <cell r="C761" t="str">
            <v>M3</v>
          </cell>
        </row>
        <row r="762">
          <cell r="A762" t="str">
            <v>03.040.999-0</v>
          </cell>
          <cell r="B762" t="str">
            <v>INDICE DA FAMILIA</v>
          </cell>
        </row>
        <row r="763">
          <cell r="A763" t="str">
            <v>03.045.999-0</v>
          </cell>
          <cell r="B763" t="str">
            <v>INDICE DA FAMILIA</v>
          </cell>
        </row>
        <row r="764">
          <cell r="A764" t="str">
            <v>03.046.001-0</v>
          </cell>
          <cell r="B764" t="str">
            <v>ESPALHAMENTO DE MAT. DE 1ªCAT., C/TRATOR, POTENCIA 1400CV, C/LAMINA</v>
          </cell>
          <cell r="C764" t="str">
            <v>M3</v>
          </cell>
        </row>
        <row r="765">
          <cell r="A765" t="str">
            <v>03.046.005-0</v>
          </cell>
          <cell r="B765" t="str">
            <v>ESPALHAMENTO DE MAT. DE 1ªCAT., C/TRATOR, POTENCIA 80CV, C/LAMINA</v>
          </cell>
          <cell r="C765" t="str">
            <v>M3</v>
          </cell>
        </row>
        <row r="766">
          <cell r="A766" t="str">
            <v>03.046.010-0</v>
          </cell>
          <cell r="B766" t="str">
            <v>ESPALHAMENTO DE AREIA C/TRATOR DE LAMINA, POTENCIA 140CV</v>
          </cell>
          <cell r="C766" t="str">
            <v>M3</v>
          </cell>
        </row>
        <row r="767">
          <cell r="A767" t="str">
            <v>03.046.999-0</v>
          </cell>
          <cell r="B767" t="str">
            <v>INDICE DA FAMILIA</v>
          </cell>
        </row>
        <row r="768">
          <cell r="A768" t="str">
            <v>03.047.170-0</v>
          </cell>
          <cell r="B768" t="str">
            <v>ESCARIFICACAO DE SOLO C/TRATOR, POTENCIA 335CV</v>
          </cell>
          <cell r="C768" t="str">
            <v>M3</v>
          </cell>
        </row>
        <row r="769">
          <cell r="A769" t="str">
            <v>03.047.999-0</v>
          </cell>
          <cell r="B769" t="str">
            <v>FAMILIA 03.047</v>
          </cell>
        </row>
        <row r="770">
          <cell r="A770" t="str">
            <v>CATEGORIA 04 - TRANSPORTES</v>
          </cell>
        </row>
        <row r="772">
          <cell r="A772" t="str">
            <v>04.005.003-0</v>
          </cell>
          <cell r="B772" t="str">
            <v>TRANSPORTE DE QUALQUER NATUR. C/VELOC. MEDIA DE 50KM/H EM CAMINHAO CARROC. FIXA, CAPAC. 7,5T</v>
          </cell>
          <cell r="C772" t="str">
            <v>T X KM</v>
          </cell>
        </row>
        <row r="773">
          <cell r="A773" t="str">
            <v>04.005.004-0</v>
          </cell>
          <cell r="B773" t="str">
            <v>TRANSPORTE DE QUALQUER NATUR. C/VELOC. MEDIA DE 40KM/H EM CAMINHAO CARROC. FIXA, CAPAC. 7,5T</v>
          </cell>
          <cell r="C773" t="str">
            <v>T X KM</v>
          </cell>
        </row>
        <row r="774">
          <cell r="A774" t="str">
            <v>04.005.005-0</v>
          </cell>
          <cell r="B774" t="str">
            <v>TRANSPORTE DE QUALQUER NATUR. C/VELOC. MEDIA DE 35KM/H EM CAMINHAO CARROC. FIXA, CAPAC. 7,5T</v>
          </cell>
          <cell r="C774" t="str">
            <v>T X KM</v>
          </cell>
        </row>
        <row r="775">
          <cell r="A775" t="str">
            <v>04.005.006-1</v>
          </cell>
          <cell r="B775" t="str">
            <v>TRANSPORTE DE QUALQUER NATUR. C/VELOC. MEDIA DE 30KM/H EM CAMINHAO CARROC. FIXA, CAPAC. 7,5T</v>
          </cell>
          <cell r="C775" t="str">
            <v>T X KM</v>
          </cell>
        </row>
        <row r="776">
          <cell r="A776" t="str">
            <v>04.005.007-0</v>
          </cell>
          <cell r="B776" t="str">
            <v>TRANSPORTE DE QUALQUER NATUR. C/VELOC. MEDIA DE 25KM/H EM CAMINHAO CARROC. FIXA, CAPAC. 7,5T</v>
          </cell>
          <cell r="C776" t="str">
            <v>T X KM</v>
          </cell>
        </row>
        <row r="777">
          <cell r="A777" t="str">
            <v>04.005.011-0</v>
          </cell>
          <cell r="B777" t="str">
            <v>TRANSPORTE DE QUALQUER NATUR. C/VELOC. MEDIA DE 20KM/H EM CAMINHAO CARROC. FIXA, CAPAC. 7,5T</v>
          </cell>
          <cell r="C777" t="str">
            <v>T X KM</v>
          </cell>
        </row>
        <row r="778">
          <cell r="A778" t="str">
            <v>04.005.012-1</v>
          </cell>
          <cell r="B778" t="str">
            <v>TRANSPORTE DE QUALQUER NATUR. C/VELOC. MEDIA DE 15KM/H EM CAMINHAO CARROC. FIXA, CAPAC. 7,5T</v>
          </cell>
          <cell r="C778" t="str">
            <v>T X KM</v>
          </cell>
        </row>
        <row r="779">
          <cell r="A779" t="str">
            <v>04.005.013-0</v>
          </cell>
          <cell r="B779" t="str">
            <v>TRANSPORTE DE QUALQUER NATUR. C/VELOC. MEDIA DE 10KM/H EM CAMINHAO CARROC. FIXA, CAPAC. 7,5T</v>
          </cell>
          <cell r="C779" t="str">
            <v>T X KM</v>
          </cell>
        </row>
        <row r="780">
          <cell r="A780" t="str">
            <v>04.005.014-0</v>
          </cell>
          <cell r="B780" t="str">
            <v>TRANSPORTE DE QUALQUER NATUR. C/VELOC. MEDIA DE 5KM/H EM CAMINHAO CARROC. FIXA, CAPAC. 7,5T</v>
          </cell>
          <cell r="C780" t="str">
            <v>T X KM</v>
          </cell>
        </row>
        <row r="781">
          <cell r="A781" t="str">
            <v>04.005.015-0</v>
          </cell>
          <cell r="B781" t="str">
            <v>TRANSPORTE DE QUALQUER NATUR. C/VELOC. MEDIA DE 50KM/H EM CAMINHAO TRUC. CARROC. FIXA, CAPAC. 12T</v>
          </cell>
          <cell r="C781" t="str">
            <v>T X KM</v>
          </cell>
        </row>
        <row r="782">
          <cell r="A782" t="str">
            <v>04.005.016-0</v>
          </cell>
          <cell r="B782" t="str">
            <v>TRANSPORTE DE QUALQUER NATUR. C/VELOC. MEDIA DE 40KM/H EM CAMINHAO TRUC. CARROC. FIXA, CAPAC. 12T</v>
          </cell>
          <cell r="C782" t="str">
            <v>T X KM</v>
          </cell>
        </row>
        <row r="783">
          <cell r="A783" t="str">
            <v>04.005.017-0</v>
          </cell>
          <cell r="B783" t="str">
            <v>TRANSPORTE DE QUALQUER NATUR. C/VELOC. MEDIA DE 35KM/H EM CAMINHAO TRUC. CARROC. FIXA, CAPAC. 12T</v>
          </cell>
          <cell r="C783" t="str">
            <v>T X KM</v>
          </cell>
        </row>
        <row r="784">
          <cell r="A784" t="str">
            <v>04.005.018-0</v>
          </cell>
          <cell r="B784" t="str">
            <v>TRANSPORTE DE QUALQUER NATUR. C/VELOC. MEDIA DE 30KM/H EM CAMINHAO TRUC. CARROC. FIXA, CAPAC. 12T</v>
          </cell>
          <cell r="C784" t="str">
            <v>T X KM</v>
          </cell>
        </row>
        <row r="785">
          <cell r="A785" t="str">
            <v>04.005.019-0</v>
          </cell>
          <cell r="B785" t="str">
            <v>TRANSPORTE DE QUALQUER NATUR. C/VELOC. MEDIA DE 25KM/H EM CAMINHAO TRUC. CARROC. FIXA, CAPAC. 12T</v>
          </cell>
          <cell r="C785" t="str">
            <v>T X KM</v>
          </cell>
        </row>
        <row r="786">
          <cell r="A786" t="str">
            <v>04.005.020-0</v>
          </cell>
          <cell r="B786" t="str">
            <v>TRANSPORTE DE QUALQUER NATUR. C/VELOC. MEDIA DE 20KM/H EM CAMINHAO TRUC. CARROC. FIXA, CAPAC. 12T</v>
          </cell>
          <cell r="C786" t="str">
            <v>T X KM</v>
          </cell>
        </row>
        <row r="787">
          <cell r="A787" t="str">
            <v>04.005.021-0</v>
          </cell>
          <cell r="B787" t="str">
            <v>TRANSPORTE DE QUALQUER NATUR. C/VELOC. MEDIA DE 15KM/H EM CAMINHAO TRUC. CARROC. FIXA, CAPAC. 12T</v>
          </cell>
          <cell r="C787" t="str">
            <v>T X KM</v>
          </cell>
        </row>
        <row r="788">
          <cell r="A788" t="str">
            <v>04.005.022-0</v>
          </cell>
          <cell r="B788" t="str">
            <v>TRANSPORTE DE QUALQUER NATUR. C/VELOC. MEDIA DE 10KM/H EM CAMINHAO TRUC. CARROC. FIXA, CAPAC. 12T</v>
          </cell>
          <cell r="C788" t="str">
            <v>T X KM</v>
          </cell>
        </row>
        <row r="789">
          <cell r="A789" t="str">
            <v>04.005.023-0</v>
          </cell>
          <cell r="B789" t="str">
            <v>TRANSPORTE DE QUALQUER NATUR. C/VELOC. MEDIA DE 5KM/H EM CAMINHAO TRUC. CARROC. FIXA, CAPAC. 12T</v>
          </cell>
          <cell r="C789" t="str">
            <v>T X KM</v>
          </cell>
        </row>
        <row r="790">
          <cell r="A790" t="str">
            <v>04.005.100-0</v>
          </cell>
          <cell r="B790" t="str">
            <v>TRANSPORTE DE QUALQUER NATUR. C/VELOC. MEDIA DE 50KM/H EM CAMINHAO CARROC. FIXA CAPAC. 7,5T, EQUIPADO C/GUIND. 3,5T</v>
          </cell>
          <cell r="C790" t="str">
            <v>T X KM</v>
          </cell>
        </row>
        <row r="791">
          <cell r="A791" t="str">
            <v>04.005.101-0</v>
          </cell>
          <cell r="B791" t="str">
            <v>TRANSPORTE DE QUALQUER NATUR. C/VELOC. MEDIA DE 40KM/H EM CAMINHAO CARROC. FIXA CAPAC. 7,5T, EQUIPADO C/GUIND. 3,5T</v>
          </cell>
          <cell r="C791" t="str">
            <v>T X KM</v>
          </cell>
        </row>
        <row r="792">
          <cell r="A792" t="str">
            <v>04.005.102-0</v>
          </cell>
          <cell r="B792" t="str">
            <v>TRANSPORTE DE QUALQUER NATUR. C/VELOC. MEDIA DE 35KM/H EM CAMINHAO CARROC. FIXA CAPAC. 7,5T, EQUIPADO C/GUIND. 3,5T</v>
          </cell>
          <cell r="C792" t="str">
            <v>T X KM</v>
          </cell>
        </row>
        <row r="793">
          <cell r="A793" t="str">
            <v>04.005.103-0</v>
          </cell>
          <cell r="B793" t="str">
            <v>TRANSPORTE DE QUALQUER NATUR. C/VELOC. MEDIA DE 30KM/H EM CAMINHAO CARROC. FIXA CAPAC. 7,5T, EQUIPADO C/GUIND. 3,5T</v>
          </cell>
          <cell r="C793" t="str">
            <v>T X KM</v>
          </cell>
        </row>
        <row r="794">
          <cell r="A794" t="str">
            <v>04.005.104-0</v>
          </cell>
          <cell r="B794" t="str">
            <v>TRANSPORTE DE QUALQUER NATUR. C/VELOC. MEDIA DE 25KM/H EM CAMINHAO CARROC. FIXA CAPAC. 7,5T, EQUIPADO C/GUIND. 3,5T</v>
          </cell>
          <cell r="C794" t="str">
            <v>T X KM</v>
          </cell>
        </row>
        <row r="795">
          <cell r="A795" t="str">
            <v>04.005.105-0</v>
          </cell>
          <cell r="B795" t="str">
            <v>TRANSPORTE DE QUALQUER NATUR. C/VELOC. MEDIA DE 20KM/H EM CAMINHAO CARROC. FIXA CAPAC. 7,5T, EQUIPADO C/GUIND. 3,5T</v>
          </cell>
          <cell r="C795" t="str">
            <v>T X KM</v>
          </cell>
        </row>
        <row r="796">
          <cell r="A796" t="str">
            <v>04.005.106-0</v>
          </cell>
          <cell r="B796" t="str">
            <v>TRANSPORTE DE QUALQUER NATUR. C/VELOC. MEDIA DE 15KM/H EM CAMINHAO CARROC. FIXA CAPAC. 7,5T, EQUIPADO C/GUIND. 3,5T</v>
          </cell>
          <cell r="C796" t="str">
            <v>T X KM</v>
          </cell>
        </row>
        <row r="797">
          <cell r="A797" t="str">
            <v>04.005.107-0</v>
          </cell>
          <cell r="B797" t="str">
            <v>TRANSPORTE DE QUALQUER NATUR. C/VELOC. MEDIA DE 10KM/H EM CAMINHAO CARROC. FIXA CAPAC. 7,5T, EQUIPADO C/GUIND. 3,5T</v>
          </cell>
          <cell r="C797" t="str">
            <v>T X KM</v>
          </cell>
        </row>
        <row r="798">
          <cell r="A798" t="str">
            <v>04.005.108-0</v>
          </cell>
          <cell r="B798" t="str">
            <v>TRANSPORTE DE QUALQUER NATUR. C/VELOC. MEDIA DE 5KM/H EM CAMINHAO CARROC. FIXA CAPAC. 7,5T, EQUIPADO C/GUIND. 3,5T</v>
          </cell>
          <cell r="C798" t="str">
            <v>T X KM</v>
          </cell>
        </row>
        <row r="799">
          <cell r="A799" t="str">
            <v>04.005.120-0</v>
          </cell>
          <cell r="B799" t="str">
            <v>TRANSPORTE DE QUALQUER NATUR. C/VELOC. MEDIA DE 50KM/H EM CAMINHAO BASCUL. CAPAC. UTIL DE 8T</v>
          </cell>
          <cell r="C799" t="str">
            <v>T X KM</v>
          </cell>
        </row>
        <row r="800">
          <cell r="A800" t="str">
            <v>04.005.121-0</v>
          </cell>
          <cell r="B800" t="str">
            <v>TRANSPORTE DE QUALQUER NATUR. C/VELOC. MEDIA DE 40KM/H EM CAMINHAO BASCUL. CAPAC. UTIL DE 8T</v>
          </cell>
          <cell r="C800" t="str">
            <v>T X KM</v>
          </cell>
        </row>
        <row r="801">
          <cell r="A801" t="str">
            <v>04.005.122-0</v>
          </cell>
          <cell r="B801" t="str">
            <v>TRANSPORTE DE QUALQUER NATUR. C/VELOC. MEDIA DE 35KM/H EM CAMINHAO BASCUL. CAPAC. UTIL DE 8T</v>
          </cell>
          <cell r="C801" t="str">
            <v>T X KM</v>
          </cell>
        </row>
        <row r="802">
          <cell r="A802" t="str">
            <v>04.005.123-1</v>
          </cell>
          <cell r="B802" t="str">
            <v>TRANSPORTE DE QUALQUER NATUR. C/VELOC. MEDIA DE 30KM/H EM CAMINHAO BASCUL. CAPAC. UTIL DE 8T</v>
          </cell>
          <cell r="C802" t="str">
            <v>T X KM</v>
          </cell>
        </row>
        <row r="803">
          <cell r="A803" t="str">
            <v>04.005.124-0</v>
          </cell>
          <cell r="B803" t="str">
            <v>TRANSPORTE DE QUALQUER NATUR. C/VELOC. MEDIA DE 25KM/H EM CAMINHAO BASCUL. CAPAC. UTIL DE 8T</v>
          </cell>
          <cell r="C803" t="str">
            <v>T X KM</v>
          </cell>
        </row>
        <row r="804">
          <cell r="A804" t="str">
            <v>04.005.125-0</v>
          </cell>
          <cell r="B804" t="str">
            <v>TRANSPORTE DE QUALQUER NATUR. C/VELOC. MEDIA DE 20KM/H EM CAMINHAO BASCUL. CAPAC. UTIL DE 8T</v>
          </cell>
          <cell r="C804" t="str">
            <v>T X KM</v>
          </cell>
        </row>
        <row r="805">
          <cell r="A805" t="str">
            <v>04.005.126-0</v>
          </cell>
          <cell r="B805" t="str">
            <v>TRANSPORTE DE QUALQUER NATUR. C/VELOC. MEDIA DE 15KM/H EM CAMINHAO BASCUL. CAPAC. UTIL DE 8T</v>
          </cell>
          <cell r="C805" t="str">
            <v>T X KM</v>
          </cell>
        </row>
        <row r="806">
          <cell r="A806" t="str">
            <v>04.005.127-0</v>
          </cell>
          <cell r="B806" t="str">
            <v>TRANSPORTE DE QUALQUER NATUR. C/VELOC. MEDIA DE 10KM/H EM CAMINHAO BASCUL. CAPAC. UTIL DE 8T</v>
          </cell>
          <cell r="C806" t="str">
            <v>T X KM</v>
          </cell>
        </row>
        <row r="807">
          <cell r="A807" t="str">
            <v>04.005.128-0</v>
          </cell>
          <cell r="B807" t="str">
            <v>TRANSPORTE DE QUALQUER NATUR. C/VELOC. MEDIA DE 5KM/H EM CAMINHAO BASCUL. CAPAC. UTIL DE 8T</v>
          </cell>
          <cell r="C807" t="str">
            <v>T X KM</v>
          </cell>
        </row>
        <row r="808">
          <cell r="A808" t="str">
            <v>04.005.140-0</v>
          </cell>
          <cell r="B808" t="str">
            <v>TRANSPORTE DE QUALQUER NATUR. C/VELOC. MEDIA DE 50KM/H EM CAMINHAO BASCUL. CAPAC. UTIL DE 12T</v>
          </cell>
          <cell r="C808" t="str">
            <v>T X KM</v>
          </cell>
        </row>
        <row r="809">
          <cell r="A809" t="str">
            <v>04.005.141-0</v>
          </cell>
          <cell r="B809" t="str">
            <v>TRANSPORTE DE QUALQUER NATUR. C/VELOC. MEDIA DE 40KM/H EM CAMINHAO BASCUL. CAPAC. UTIL DE 12T</v>
          </cell>
          <cell r="C809" t="str">
            <v>T X KM</v>
          </cell>
        </row>
        <row r="810">
          <cell r="A810" t="str">
            <v>04.005.142-0</v>
          </cell>
          <cell r="B810" t="str">
            <v>TRANSPORTE DE QUALQUER NATUR. C/VELOC. MEDIA DE 35KM/H EM CAMINHAO BASCUL. CAPAC. UTIL DE 12T</v>
          </cell>
          <cell r="C810" t="str">
            <v>T X KM</v>
          </cell>
        </row>
        <row r="811">
          <cell r="A811" t="str">
            <v>04.005.143-1</v>
          </cell>
          <cell r="B811" t="str">
            <v>TRANSPORTE DE QUALQUER NATUR. C/VELOC. MEDIA DE 30KM/H EM CAMINHAO BASCUL. CAPAC. UTIL DE 12T</v>
          </cell>
          <cell r="C811" t="str">
            <v>T X KM</v>
          </cell>
        </row>
        <row r="812">
          <cell r="A812" t="str">
            <v>04.005.144-0</v>
          </cell>
          <cell r="B812" t="str">
            <v>TRANSPORTE DE QUALQUER NATUR. C/VELOC. MEDIA DE 25KM/H EM CAMINHAO BASCUL. CAPAC. UTIL DE 12T</v>
          </cell>
          <cell r="C812" t="str">
            <v>T X KM</v>
          </cell>
        </row>
        <row r="813">
          <cell r="A813" t="str">
            <v>04.005.145-0</v>
          </cell>
          <cell r="B813" t="str">
            <v>TRANSPORTE DE QUALQUER NATUR. C/VELOC. MEDIA DE 20KM/H EM CAMINHAO BASCUL. CAPAC. UTIL DE 12T</v>
          </cell>
          <cell r="C813" t="str">
            <v>T X KM</v>
          </cell>
        </row>
        <row r="814">
          <cell r="A814" t="str">
            <v>04.005.146-0</v>
          </cell>
          <cell r="B814" t="str">
            <v>TRANSPORTE DE QUALQUER NATUR. C/VELOC. MEDIA DE 15KM/H EM CAMINHAO BASCUL. CAPAC. UTIL DE 12T</v>
          </cell>
          <cell r="C814" t="str">
            <v>T X KM</v>
          </cell>
        </row>
        <row r="815">
          <cell r="A815" t="str">
            <v>04.005.147-0</v>
          </cell>
          <cell r="B815" t="str">
            <v>TRANSPORTE DE QUALQUER NATUR. C/VELOC. MEDIA DE 10KM/H EM CAMINHAO BASCUL. CAPAC. UTIL DE 12T</v>
          </cell>
          <cell r="C815" t="str">
            <v>T X KM</v>
          </cell>
        </row>
        <row r="816">
          <cell r="A816" t="str">
            <v>04.005.148-0</v>
          </cell>
          <cell r="B816" t="str">
            <v>TRANSPORTE DE QUALQUER NATUR. C/VELOC. MEDIA DE 5KM/H EM CAMINHAO BASCUL. CAPAC. UTIL DE 12T</v>
          </cell>
          <cell r="C816" t="str">
            <v>T X KM</v>
          </cell>
        </row>
        <row r="817">
          <cell r="A817" t="str">
            <v>04.005.160-0</v>
          </cell>
          <cell r="B817" t="str">
            <v>TRANSPORTE DE QUALQUER NATUR. C/VELOC. MEDIA DE 50KM/H EM CAMINHAO BASCUL. CAPAC. UTIL DE 17T</v>
          </cell>
          <cell r="C817" t="str">
            <v>T X KM</v>
          </cell>
        </row>
        <row r="818">
          <cell r="A818" t="str">
            <v>04.005.161-0</v>
          </cell>
          <cell r="B818" t="str">
            <v>TRANSPORTE DE QUALQUER NATUR. C/VELOC. MEDIA DE 40KM/H EM CAMINHAO BASCUL. CAPAC. UTIL DE 17T</v>
          </cell>
          <cell r="C818" t="str">
            <v>T X KM</v>
          </cell>
        </row>
        <row r="819">
          <cell r="A819" t="str">
            <v>04.005.162-0</v>
          </cell>
          <cell r="B819" t="str">
            <v>TRANSPORTE DE QUALQUER NATUR. C/VELOC. MEDIA DE 35KM/H EM CAMINHAO BASCUL. CAPAC. UTIL DE 17T</v>
          </cell>
          <cell r="C819" t="str">
            <v>T X KM</v>
          </cell>
        </row>
        <row r="820">
          <cell r="A820" t="str">
            <v>04.005.163-0</v>
          </cell>
          <cell r="B820" t="str">
            <v>TRANSPORTE DE QUALQUER NATUR. C/VELOC. MEDIA DE 30KM/H EM CAMINHAO BASCUL. CAPAC. UTIL DE 17T</v>
          </cell>
          <cell r="C820" t="str">
            <v>T X KM</v>
          </cell>
        </row>
        <row r="821">
          <cell r="A821" t="str">
            <v>04.005.164-0</v>
          </cell>
          <cell r="B821" t="str">
            <v>TRANSPORTE DE QUALQUER NATUR. C/VELOC. MEDIA DE 25KM/H EM CAMINHAO BASCUL. CAPAC. UTIL DE 17T</v>
          </cell>
          <cell r="C821" t="str">
            <v>T X KM</v>
          </cell>
        </row>
        <row r="822">
          <cell r="A822" t="str">
            <v>04.005.165-0</v>
          </cell>
          <cell r="B822" t="str">
            <v>TRANSPORTE DE QUALQUER NATUR. C/VELOC. MEDIA DE 20KM/H EM CAMINHAO BASCUL. CAPAC. UTIL DE 17T</v>
          </cell>
          <cell r="C822" t="str">
            <v>T X KM</v>
          </cell>
        </row>
        <row r="823">
          <cell r="A823" t="str">
            <v>04.005.166-0</v>
          </cell>
          <cell r="B823" t="str">
            <v>TRANSPORTE DE QUALQUER NATUR. C/VELOC. MEDIA DE 15KM/H EM CAMINHAO BASCUL. CAPAC. UTIL DE 17T</v>
          </cell>
          <cell r="C823" t="str">
            <v>T X KM</v>
          </cell>
        </row>
        <row r="824">
          <cell r="A824" t="str">
            <v>04.005.167-0</v>
          </cell>
          <cell r="B824" t="str">
            <v>TRANSPORTE DE QUALQUER NATUR. C/VELOC. MEDIA DE 10KM/H EM CAMINHAO BASCUL. CAPAC. UTIL DE 17T</v>
          </cell>
          <cell r="C824" t="str">
            <v>T X KM</v>
          </cell>
        </row>
        <row r="825">
          <cell r="A825" t="str">
            <v>04.005.168-0</v>
          </cell>
          <cell r="B825" t="str">
            <v>TRANSPORTE DE QUALQUER NATUR. C/VELOC. MEDIA DE 5KM/H EM CAMINHAO BASCUL. CAPAC. UTIL DE 17T</v>
          </cell>
          <cell r="C825" t="str">
            <v>T X KM</v>
          </cell>
        </row>
        <row r="826">
          <cell r="A826" t="str">
            <v>04.005.300-0</v>
          </cell>
          <cell r="B826" t="str">
            <v>TRANSPORTE DE CONTAINER</v>
          </cell>
          <cell r="C826" t="str">
            <v>UNXKM</v>
          </cell>
        </row>
        <row r="827">
          <cell r="A827" t="str">
            <v>04.005.350-1</v>
          </cell>
          <cell r="B827" t="str">
            <v>TRANSPORTE DE EQUIP. PESADOS EM CARRETAS</v>
          </cell>
          <cell r="C827" t="str">
            <v>T X KM</v>
          </cell>
        </row>
        <row r="828">
          <cell r="A828" t="str">
            <v>04.005.500-0</v>
          </cell>
          <cell r="B828" t="str">
            <v>UNIDADE DE REF. P/SERV. DE TRANSP. DE QUALQUER NATUR.</v>
          </cell>
          <cell r="C828" t="str">
            <v>UR</v>
          </cell>
        </row>
        <row r="829">
          <cell r="A829" t="str">
            <v>04.005.999-0</v>
          </cell>
          <cell r="B829" t="str">
            <v>INDICE 04.005.TRANSPORTES C/CAMINHAO</v>
          </cell>
        </row>
        <row r="830">
          <cell r="A830" t="str">
            <v>04.006.008-1</v>
          </cell>
          <cell r="B830" t="str">
            <v>CARGA MANUAL E DESCARGA MEC. DE MAT. A GRANEL EM CAMINHAO BASCUL. CAPAC. UTIL DE 8T, EMPREGANDO 2 SERVENTES NA CARGA</v>
          </cell>
          <cell r="C830" t="str">
            <v>T</v>
          </cell>
        </row>
        <row r="831">
          <cell r="A831" t="str">
            <v>04.006.009-0</v>
          </cell>
          <cell r="B831" t="str">
            <v>CARGA MANUAL E DESC. MEC. DE MAT. A GRANEL EM CAMINHAO BASCUL. CAPAC. UTIL DE 8T, EMPREGANDO 4 SERVENTES NA CARGA</v>
          </cell>
          <cell r="C831" t="str">
            <v>T</v>
          </cell>
        </row>
        <row r="832">
          <cell r="A832" t="str">
            <v>04.006.010-0</v>
          </cell>
          <cell r="B832" t="str">
            <v>CARGA MANUAL E DESC. MEC. DE MAT. A GRANEL EM CAMINHAO BASCUL. CAPAC. UTIL DE 12T, EMPREGANDO 4 SERVENTES NA CARGA</v>
          </cell>
          <cell r="C832" t="str">
            <v>T</v>
          </cell>
        </row>
        <row r="833">
          <cell r="A833" t="str">
            <v>04.006.013-1</v>
          </cell>
          <cell r="B833" t="str">
            <v>CARGA E DESC. MANUAL DE PECAS DE PESO REDUZIDO EM CAMINHAO CARROC. FIXA CAPAC. UTIL DE 7,5T</v>
          </cell>
          <cell r="C833" t="str">
            <v>T</v>
          </cell>
        </row>
        <row r="834">
          <cell r="A834" t="str">
            <v>04.006.014-1</v>
          </cell>
          <cell r="B834" t="str">
            <v>CARGA E DESC. MANUAL DE MAT. C/MAIS DE 1 SERVENTE EM CAMINHAO CARROC. FIXA CAPAC. UTIL DE 7,5T</v>
          </cell>
          <cell r="C834" t="str">
            <v>T</v>
          </cell>
        </row>
        <row r="835">
          <cell r="A835" t="str">
            <v>04.006.999-0</v>
          </cell>
          <cell r="B835" t="str">
            <v>FAMILIA 04.006</v>
          </cell>
        </row>
        <row r="836">
          <cell r="A836" t="str">
            <v>04.007.015-0</v>
          </cell>
          <cell r="B836" t="str">
            <v>CARGA E DESC. MEC. DE TUBOS DE CONCR. C/ 20CM DE DIAM., EM CAMINHAO CARROC. FIXA CAPAC. UTIL DE 7,5T</v>
          </cell>
          <cell r="C836" t="str">
            <v>T</v>
          </cell>
        </row>
        <row r="837">
          <cell r="A837" t="str">
            <v>04.007.016-0</v>
          </cell>
          <cell r="B837" t="str">
            <v>CARGA E DESC. MEC. DE TUBOS DE CONCR. C/ 40CM DE DIAM., EM CAMINHAO CARROC. FIXA CAPAC. UTIL DE 7,5T</v>
          </cell>
          <cell r="C837" t="str">
            <v>T</v>
          </cell>
        </row>
        <row r="838">
          <cell r="A838" t="str">
            <v>04.007.017-0</v>
          </cell>
          <cell r="B838" t="str">
            <v>CARGA E DESC. MEC. DE TUBOS DE CONCR. C/ 60CM DE DIAM., EM CAMINHAO CARROC. FIXA CAPAC. UTIL DE 7,5T</v>
          </cell>
          <cell r="C838" t="str">
            <v>T</v>
          </cell>
        </row>
        <row r="839">
          <cell r="A839" t="str">
            <v>04.007.018-0</v>
          </cell>
          <cell r="B839" t="str">
            <v>CARGA E DESC. MEC. DE TUBOS DE CONCR. C/ 80CM DE DIAM., EM CAMINHAO CARROC. FIXA CAPAC. UTIL DE 7,5T</v>
          </cell>
          <cell r="C839" t="str">
            <v>T</v>
          </cell>
        </row>
        <row r="840">
          <cell r="A840" t="str">
            <v>04.007.019-0</v>
          </cell>
          <cell r="B840" t="str">
            <v>CARGA E DESC. MEC. DE TUBOS DE CONCR. C/ 100CM DE DIAM., EMCAMINHAO CARROC. FIXA CAPAC. UTIL DE 7,5T</v>
          </cell>
          <cell r="C840" t="str">
            <v>T</v>
          </cell>
        </row>
        <row r="841">
          <cell r="A841" t="str">
            <v>04.007.999-0</v>
          </cell>
          <cell r="B841" t="str">
            <v>FAMILIA 04.007</v>
          </cell>
        </row>
        <row r="842">
          <cell r="A842" t="str">
            <v>04.008.020-0</v>
          </cell>
          <cell r="B842" t="str">
            <v>CARGA E DESC. MANUAL DE TUBOS DE FºFº NOS DIAM. DE 5 A 15CM,EM CAMINHAO CARROC. FIXA CAPAC. UTIL DE 7,5T</v>
          </cell>
          <cell r="C842" t="str">
            <v>T</v>
          </cell>
        </row>
        <row r="843">
          <cell r="A843" t="str">
            <v>04.008.021-0</v>
          </cell>
          <cell r="B843" t="str">
            <v>CARGA E DESC. MANUAL DE TUBOS DE FºFº NOS DIAM. DE 20, 25 E30CM, EM CAMINHAO CARROC. FIXA CAPAC. UTIL DE 7,5T</v>
          </cell>
          <cell r="C843" t="str">
            <v>T</v>
          </cell>
        </row>
        <row r="844">
          <cell r="A844" t="str">
            <v>04.008.999-0</v>
          </cell>
          <cell r="B844" t="str">
            <v>FAMILIA 04.008</v>
          </cell>
        </row>
        <row r="845">
          <cell r="A845" t="str">
            <v>04.009.022-0</v>
          </cell>
          <cell r="B845" t="str">
            <v>CARGA E DESC. MEC. DE TUBOS DE FºFº C/DIAM. DE 40CM, EM CAMINHAO CARROC. FIXA CAPAC. UTIL DE 7,5T</v>
          </cell>
          <cell r="C845" t="str">
            <v>T</v>
          </cell>
        </row>
        <row r="846">
          <cell r="A846" t="str">
            <v>04.009.023-0</v>
          </cell>
          <cell r="B846" t="str">
            <v>CARGA E DESC. MEC. DE TUBOS DE FºFº C/DIAM. DE 60 A 80CM, EMCAMINHAO CARROC. FIXA CAPAC. UTIL DE 7,5T</v>
          </cell>
          <cell r="C846" t="str">
            <v>T</v>
          </cell>
        </row>
        <row r="847">
          <cell r="A847" t="str">
            <v>04.009.999-0</v>
          </cell>
          <cell r="B847" t="str">
            <v>FAMILIA 04.009</v>
          </cell>
        </row>
        <row r="848">
          <cell r="A848" t="str">
            <v>04.010.045-0</v>
          </cell>
          <cell r="B848" t="str">
            <v>CARGA E DESC. MEC. DE MAT. A GRANEL, C/CAMINHAO BASCUL. CAPAC. UTIL DE 8T</v>
          </cell>
          <cell r="C848" t="str">
            <v>T</v>
          </cell>
        </row>
        <row r="849">
          <cell r="A849" t="str">
            <v>04.010.046-0</v>
          </cell>
          <cell r="B849" t="str">
            <v>CARGA E DESC. MEC. DE MAT. A GRANEL, C/CAMINHAO BASCUL. CAPAC. UTIL DE 12T</v>
          </cell>
          <cell r="C849" t="str">
            <v>T</v>
          </cell>
        </row>
        <row r="850">
          <cell r="A850" t="str">
            <v>04.010.047-0</v>
          </cell>
          <cell r="B850" t="str">
            <v>CARGA E DESC. MEC. DE MAT. A GRANEL, C/CAMINHAO BASCUL. CAPAC. UTIL DE 17T</v>
          </cell>
          <cell r="C850" t="str">
            <v>T</v>
          </cell>
        </row>
        <row r="851">
          <cell r="A851" t="str">
            <v>04.010.999-0</v>
          </cell>
          <cell r="B851" t="str">
            <v>FAMILIA 04.010</v>
          </cell>
        </row>
        <row r="852">
          <cell r="A852" t="str">
            <v>04.011.051-1</v>
          </cell>
          <cell r="B852" t="str">
            <v>CARGA E DESC. MEC. C/PA-CARREGADEIRA CAPAC. DE 1,50M3 E CAMINHAO BASCUL. CAPAC. UTIL DE 8T, CARGA DE 50T P/DIA DE 8:00H</v>
          </cell>
          <cell r="C852" t="str">
            <v>T</v>
          </cell>
        </row>
        <row r="853">
          <cell r="A853" t="str">
            <v>04.011.052-1</v>
          </cell>
          <cell r="B853" t="str">
            <v>CARGA E DESC. MEC. C/PA-CARREGADEIRA CAPAC. DE 1,50M3 E CAMINHAO BASCUL. CAPAC. UTIL DE 8T, CARGA DE 100T P/DIA DE 8:00H</v>
          </cell>
          <cell r="C853" t="str">
            <v>T</v>
          </cell>
        </row>
        <row r="854">
          <cell r="A854" t="str">
            <v>04.011.053-1</v>
          </cell>
          <cell r="B854" t="str">
            <v>CARGA E DESC. MEC. C/PA-CARREGADEIRA CAPAC. DE 1,50M3 E CAMINHAO BASCUL. CAPAC. UTIL DE 8T, CARGA DE 150T P/DIA DE 8:00H</v>
          </cell>
          <cell r="C854" t="str">
            <v>T</v>
          </cell>
        </row>
        <row r="855">
          <cell r="A855" t="str">
            <v>04.011.054-1</v>
          </cell>
          <cell r="B855" t="str">
            <v>CARGA E DESC. MEC. C/PA-CARREGADEIRA CAPAC. DE 1,50M3 E CAMINHAO BASCUL. CAPAC. UTIL DE 8T, CARGA DE 200T P/DIA DE 8:00H</v>
          </cell>
          <cell r="C855" t="str">
            <v>T</v>
          </cell>
        </row>
        <row r="856">
          <cell r="A856" t="str">
            <v>04.011.055-1</v>
          </cell>
          <cell r="B856" t="str">
            <v>CARGA E DESC. MEC. C/PA-CARREGADEIRA CAPAC. DE 1,50M3 E CAMINHAO BASCUL. CAPAC. UTIL DE 8T, CARGA DE 250T P/DIA DE 8:00H</v>
          </cell>
          <cell r="C856" t="str">
            <v>T</v>
          </cell>
        </row>
        <row r="857">
          <cell r="A857" t="str">
            <v>04.011.056-1</v>
          </cell>
          <cell r="B857" t="str">
            <v>CARGA E DESC. MEC. C/PA-CARREGADEIRA CAPAC. DE 1,50M3 E CAMINHAO BASCUL. CAPAC. UTIL DE 8T, CARGA DE 500T P/DIA DE 8:00H</v>
          </cell>
          <cell r="C857" t="str">
            <v>T</v>
          </cell>
        </row>
        <row r="858">
          <cell r="A858" t="str">
            <v>04.011.057-1</v>
          </cell>
          <cell r="B858" t="str">
            <v>CARGA E DESC. MEC. C/PA-CARREGADEIRA CAPAC. DE 1,90M3 E CAMINHAO BASCUL. CAPAC. UTIL DE 8T, CARGA DE 750T P/DIA DE 8:00H</v>
          </cell>
          <cell r="C858" t="str">
            <v>T</v>
          </cell>
        </row>
        <row r="859">
          <cell r="A859" t="str">
            <v>04.011.058-1</v>
          </cell>
          <cell r="B859" t="str">
            <v>CARGA E DESC. MEC. C/PA-CARREGADEIRA CAPAC. DE 2,30M3 E CAMINHAO BASCUL. CAPAC.UTIL DE 8T, CARGA DE 1000T P/DIA DE 8:00H</v>
          </cell>
          <cell r="C859" t="str">
            <v>T</v>
          </cell>
        </row>
        <row r="860">
          <cell r="A860" t="str">
            <v>04.011.999-0</v>
          </cell>
          <cell r="B860" t="str">
            <v>FAMILIA 04.011</v>
          </cell>
        </row>
        <row r="861">
          <cell r="A861" t="str">
            <v>04.012.071-1</v>
          </cell>
          <cell r="B861" t="str">
            <v>CARGA DE MAT. C/PA-CARREGADEIRA DE 1,50M3, EXCL. DESPESAS C/CAMINHAO, P/CARGA DE 50T P/DIA DE 8:00H</v>
          </cell>
          <cell r="C861" t="str">
            <v>T</v>
          </cell>
        </row>
        <row r="862">
          <cell r="A862" t="str">
            <v>04.012.072-1</v>
          </cell>
          <cell r="B862" t="str">
            <v>CARGA DE MAT. C/PA-CARREGADEIRA DE 1,50M3, EXCL. DESPESAS C/CAMINHAO, P/CARGA DE 100T P/DIA DE 8:00H</v>
          </cell>
          <cell r="C862" t="str">
            <v>T</v>
          </cell>
        </row>
        <row r="863">
          <cell r="A863" t="str">
            <v>04.012.073-1</v>
          </cell>
          <cell r="B863" t="str">
            <v>CARGA DE MAT. C/PA-CARREGADEIRA DE 1,50M3, EXCL. DESPESAS C/CAMINHAO, P/CARGA DE 150T P/DIA DE 8:00H</v>
          </cell>
          <cell r="C863" t="str">
            <v>T</v>
          </cell>
        </row>
        <row r="864">
          <cell r="A864" t="str">
            <v>04.012.074-1</v>
          </cell>
          <cell r="B864" t="str">
            <v>CARGA DE MAT. C/PA-CARREGADEIRA DE 1,50M3, EXCL. DESPESAS C/CAMINHAO, P/CARGA DE 200T P/DIA DE 8:00H</v>
          </cell>
          <cell r="C864" t="str">
            <v>T</v>
          </cell>
        </row>
        <row r="865">
          <cell r="A865" t="str">
            <v>04.012.075-1</v>
          </cell>
          <cell r="B865" t="str">
            <v>CARGA DE MAT. C/PA-CARREGADEIRA DE 1,50M3, EXCL. DESPESAS C/CAMINHAO, P/CARGA DE 250T P/DIA DE 8:00H</v>
          </cell>
          <cell r="C865" t="str">
            <v>T</v>
          </cell>
        </row>
        <row r="866">
          <cell r="A866" t="str">
            <v>04.012.076-1</v>
          </cell>
          <cell r="B866" t="str">
            <v>CARGA DE MAT. C/PA-CARREGADEIRA DE 1,50M3, EXCL. DESPESAS C/CAMINHAO, P/CARGA DE 500T P/DIA DE 8:00H</v>
          </cell>
          <cell r="C866" t="str">
            <v>T</v>
          </cell>
        </row>
        <row r="867">
          <cell r="A867" t="str">
            <v>04.012.077-1</v>
          </cell>
          <cell r="B867" t="str">
            <v>CARGA DE MAT. C/PA-CARREGADEIRA DE 1,90M3, EXCL. DESPESAS C/CAMINHAO, P/CARGA DE 750T P/DIA DE 8:00H</v>
          </cell>
          <cell r="C867" t="str">
            <v>T</v>
          </cell>
        </row>
        <row r="868">
          <cell r="A868" t="str">
            <v>04.012.078-1</v>
          </cell>
          <cell r="B868" t="str">
            <v>CARGA DE MAT. C/PA-CARREGADEIRA DE 2,30M3, EXCL. DESPESAS C/CAMINHAO, P/CARGA DE 1000T P/DIA DE 8:00H</v>
          </cell>
          <cell r="C868" t="str">
            <v>T</v>
          </cell>
        </row>
        <row r="869">
          <cell r="A869" t="str">
            <v>04.012.999-0</v>
          </cell>
          <cell r="B869" t="str">
            <v>FAMILIA 04.012</v>
          </cell>
        </row>
        <row r="870">
          <cell r="A870" t="str">
            <v>04.013.015-0</v>
          </cell>
          <cell r="B870" t="str">
            <v>CARGA E DESC. DE CONTAINER</v>
          </cell>
          <cell r="C870" t="str">
            <v>UN</v>
          </cell>
        </row>
        <row r="871">
          <cell r="A871" t="str">
            <v>04.013.999-0</v>
          </cell>
          <cell r="B871" t="str">
            <v>FAMILIA 04.013</v>
          </cell>
        </row>
        <row r="872">
          <cell r="A872" t="str">
            <v>04.014.091-1</v>
          </cell>
          <cell r="B872" t="str">
            <v>CARGA E DESCARGA DE EQUIP. PESADOS, EM CARRETAS</v>
          </cell>
          <cell r="C872" t="str">
            <v>T</v>
          </cell>
        </row>
        <row r="873">
          <cell r="A873" t="str">
            <v>04.014.999-0</v>
          </cell>
          <cell r="B873" t="str">
            <v>FAMILIA 04.014</v>
          </cell>
        </row>
        <row r="874">
          <cell r="A874" t="str">
            <v>04.015.100-0</v>
          </cell>
          <cell r="B874" t="str">
            <v>CUSTO DE REEMBOLSO DE DESP. C/VEICULO PROPRIO CONSID. 50% DEUTILIZACAO E MEDIA PERCORRIDA ATE 1500KM</v>
          </cell>
          <cell r="C874" t="str">
            <v>KM</v>
          </cell>
        </row>
        <row r="875">
          <cell r="A875" t="str">
            <v>04.015.101-0</v>
          </cell>
          <cell r="B875" t="str">
            <v>CUSTO DE REEMBOLSO DE DESP. C/VEICULO PROPRIO CONSID. 50% DEUTILIZACAO E MEDIA MENSAL PERCORRIDA, ENTRE 1501 E 3000KM</v>
          </cell>
          <cell r="C875" t="str">
            <v>KM</v>
          </cell>
        </row>
        <row r="876">
          <cell r="A876" t="str">
            <v>04.015.105-0</v>
          </cell>
          <cell r="B876" t="str">
            <v>CUSTO DE REEMBOLSO DE DESP. C/VEICULO PROPRIO CONSID. 75% DEUTILIZACAO E MEDIA PERCORRIDA ATE 1500KM</v>
          </cell>
          <cell r="C876" t="str">
            <v>KM</v>
          </cell>
        </row>
        <row r="877">
          <cell r="A877" t="str">
            <v>04.015.106-0</v>
          </cell>
          <cell r="B877" t="str">
            <v>CUSTO DE REEMBOLSO DE DESP. C/VEICULO PROPRIO CONSID. 75% DEUTILIZACAO E MEDIA MENSAL PERCORRIDA ENTRE 1501 E 3000KM</v>
          </cell>
          <cell r="C877" t="str">
            <v>KM</v>
          </cell>
        </row>
        <row r="878">
          <cell r="A878" t="str">
            <v>04.015.110-0</v>
          </cell>
          <cell r="B878" t="str">
            <v>CUSTO DE REEMBOLSO DE DESP. C/VEICULO PROPRIO CONSID. 100% DE UTILIZACAO E MEDIA MENSAL PERCORRIDA ATE 1500KM</v>
          </cell>
          <cell r="C878" t="str">
            <v>KM</v>
          </cell>
        </row>
        <row r="879">
          <cell r="A879" t="str">
            <v>04.015.111-0</v>
          </cell>
          <cell r="B879" t="str">
            <v>CUSTO DE REEMBOLSO DE DESP. C/VEICULO PROPRIO CONSID. 100% DE UTILIZACAO E MEDIA MENSAL PERCORRIDA ENTRE 1501 E 3000KM</v>
          </cell>
          <cell r="C879" t="str">
            <v>KM</v>
          </cell>
        </row>
        <row r="880">
          <cell r="A880" t="str">
            <v>04.015.999-0</v>
          </cell>
          <cell r="B880" t="str">
            <v>FAMILIA 04.015</v>
          </cell>
        </row>
        <row r="881">
          <cell r="A881" t="str">
            <v>04.018.010-0</v>
          </cell>
          <cell r="B881" t="str">
            <v>RECEBIMENTO DE CARGA DE CAMINHAO BASCUL. EM SERV. DE CARGA MEC.</v>
          </cell>
          <cell r="C881" t="str">
            <v>T</v>
          </cell>
        </row>
        <row r="882">
          <cell r="A882" t="str">
            <v>04.018.020-1</v>
          </cell>
          <cell r="B882" t="str">
            <v>RECEBIMENTO DE CARGA, DESC. E MANOBRAS DE CAMINHAO BASCUL.,CAPAC. DE 8,00M3 OU 12T</v>
          </cell>
          <cell r="C882" t="str">
            <v>T</v>
          </cell>
        </row>
        <row r="883">
          <cell r="A883" t="str">
            <v>04.018.999-0</v>
          </cell>
          <cell r="B883" t="str">
            <v>FAMILIA 04.018</v>
          </cell>
          <cell r="C883" t="str">
            <v>0</v>
          </cell>
        </row>
        <row r="884">
          <cell r="A884" t="str">
            <v>04.020.122-0</v>
          </cell>
          <cell r="B884" t="str">
            <v>TRANSPORTE DE ANDAIME TUBULAR</v>
          </cell>
          <cell r="C884" t="str">
            <v>M2XKM</v>
          </cell>
        </row>
        <row r="885">
          <cell r="A885" t="str">
            <v>04.020.126-0</v>
          </cell>
          <cell r="B885" t="str">
            <v>TRANSPORTE DE ANDAIME SUSPENSO, TIPO PESADO, P/REVEST.</v>
          </cell>
          <cell r="C885" t="str">
            <v>UNXKM</v>
          </cell>
        </row>
        <row r="886">
          <cell r="A886" t="str">
            <v>04.020.131-0</v>
          </cell>
          <cell r="B886" t="str">
            <v>TRANSPORTE DE ANDAIME SUSPENSO, TIPO P/PINT.</v>
          </cell>
          <cell r="C886" t="str">
            <v>UNXKM</v>
          </cell>
        </row>
        <row r="887">
          <cell r="A887" t="str">
            <v>04.020.136-0</v>
          </cell>
          <cell r="B887" t="str">
            <v>TRANSPORTE DE ELEVADOR DE OBRAS, CONSTITUIDO POR CACAMBA, FUNIL E SILO</v>
          </cell>
          <cell r="C887" t="str">
            <v>UNXKM</v>
          </cell>
        </row>
        <row r="888">
          <cell r="A888" t="str">
            <v>04.020.999-0</v>
          </cell>
          <cell r="B888" t="str">
            <v>FAMILIA 04.020</v>
          </cell>
        </row>
        <row r="889">
          <cell r="A889" t="str">
            <v>04.021.010-0</v>
          </cell>
          <cell r="B889" t="str">
            <v>CARGA E DESC. MANUAL DE ANDAIME TUBULAR</v>
          </cell>
          <cell r="C889" t="str">
            <v>M2</v>
          </cell>
        </row>
        <row r="890">
          <cell r="A890" t="str">
            <v>04.021.015-0</v>
          </cell>
          <cell r="B890" t="str">
            <v>CARGA E DESC. MANUAL DE ANDAIME SUSPENSO TIPO PESADO, P/REVESTIM.</v>
          </cell>
          <cell r="C890" t="str">
            <v>UN</v>
          </cell>
        </row>
        <row r="891">
          <cell r="A891" t="str">
            <v>04.021.020-0</v>
          </cell>
          <cell r="B891" t="str">
            <v>CARGA E DESC. MANUAL DE ANDAIME SUSPENSO TIPO PESADO, P/PINT.</v>
          </cell>
          <cell r="C891" t="str">
            <v>UN</v>
          </cell>
        </row>
        <row r="892">
          <cell r="A892" t="str">
            <v>04.021.025-0</v>
          </cell>
          <cell r="B892" t="str">
            <v>CARGA E DESC. MANUAL DE ELEVADOR DE OBRAS</v>
          </cell>
          <cell r="C892" t="str">
            <v>UN</v>
          </cell>
        </row>
        <row r="893">
          <cell r="A893" t="str">
            <v>04.021.999-0</v>
          </cell>
          <cell r="B893" t="str">
            <v>INDICE DA FAMILIA</v>
          </cell>
        </row>
        <row r="894">
          <cell r="A894" t="str">
            <v>04.025.200-0</v>
          </cell>
          <cell r="B894" t="str">
            <v>TRANSPORTE ATE 25KM, MONT. E DESMONT. DE BATE-ESTACAS, C/MARTELO PESANDO ATE 1,5T</v>
          </cell>
          <cell r="C894" t="str">
            <v>UN</v>
          </cell>
        </row>
        <row r="895">
          <cell r="A895" t="str">
            <v>04.025.205-0</v>
          </cell>
          <cell r="B895" t="str">
            <v>TRANSPORTE ATE 25KM, MONT. E DESMONT. DE BATE ESTACAS, C/MARTELO PESANDO ATE 2,5T</v>
          </cell>
          <cell r="C895" t="str">
            <v>UN</v>
          </cell>
        </row>
        <row r="896">
          <cell r="A896" t="str">
            <v>04.025.210-0</v>
          </cell>
          <cell r="B896" t="str">
            <v>TRANSPORTE ATE 25KM, MONT. E DESMONT. DE BATE-ESTACAS TIPO FRANKI (MAQ. XVII), C/MARTELO PESANDO 1,5T</v>
          </cell>
          <cell r="C896" t="str">
            <v>UN</v>
          </cell>
        </row>
        <row r="897">
          <cell r="A897" t="str">
            <v>04.025.215-0</v>
          </cell>
          <cell r="B897" t="str">
            <v>TRANSPORTE ATE 25KM, MONT. E DESMONT. DE BATE-ESTACAS TIPO FRANKI (MAQ. XIII), C/MARTELO PESANDO 1,5T</v>
          </cell>
          <cell r="C897" t="str">
            <v>UN</v>
          </cell>
        </row>
        <row r="898">
          <cell r="A898" t="str">
            <v>04.025.999-0</v>
          </cell>
          <cell r="B898" t="str">
            <v>FAMILIA 04.025</v>
          </cell>
        </row>
        <row r="899">
          <cell r="A899" t="str">
            <v>CATEGORIA 05 - SERVIÇOS COMPLEMENTARES</v>
          </cell>
        </row>
        <row r="901">
          <cell r="A901" t="str">
            <v>05.001.001-0</v>
          </cell>
          <cell r="B901" t="str">
            <v>DEMOLICAO MANUAL DE CONCR. SIMPLES</v>
          </cell>
          <cell r="C901" t="str">
            <v>M3</v>
          </cell>
        </row>
        <row r="902">
          <cell r="A902" t="str">
            <v>05.001.002-1</v>
          </cell>
          <cell r="B902" t="str">
            <v>DEMOLICAO MANUAL DE CONCR. ARMADO, COMPREEND. PILARES, VIGASE LAJES</v>
          </cell>
          <cell r="C902" t="str">
            <v>M3</v>
          </cell>
        </row>
        <row r="903">
          <cell r="A903" t="str">
            <v>05.001.003-0</v>
          </cell>
          <cell r="B903" t="str">
            <v>DEMOLICAO MANUAL DE ALVEN. DE TIJ. FURADOS</v>
          </cell>
          <cell r="C903" t="str">
            <v>M3</v>
          </cell>
        </row>
        <row r="904">
          <cell r="A904" t="str">
            <v>05.001.004-0</v>
          </cell>
          <cell r="B904" t="str">
            <v>DEMOLICAO MANUAL DE ALVEN. DE TIJ. MACICOS</v>
          </cell>
          <cell r="C904" t="str">
            <v>M3</v>
          </cell>
        </row>
        <row r="905">
          <cell r="A905" t="str">
            <v>05.001.005-0</v>
          </cell>
          <cell r="B905" t="str">
            <v>DEMOLICAO MANUAL DE ALVEN. DE PEDRA ARGAMASSADA</v>
          </cell>
          <cell r="C905" t="str">
            <v>M3</v>
          </cell>
        </row>
        <row r="906">
          <cell r="A906" t="str">
            <v>05.001.006-0</v>
          </cell>
          <cell r="B906" t="str">
            <v>DEMOLICAO MANUAL DE ALVEN. DE PEDRA SECA</v>
          </cell>
          <cell r="C906" t="str">
            <v>M3</v>
          </cell>
        </row>
        <row r="907">
          <cell r="A907" t="str">
            <v>05.001.007-0</v>
          </cell>
          <cell r="B907" t="str">
            <v>DEMOLICAO DE REVESTIM. EM ARG. DE CAL E AREIA OU CIM. E SAIBRO</v>
          </cell>
          <cell r="C907" t="str">
            <v>M2</v>
          </cell>
        </row>
        <row r="908">
          <cell r="A908" t="str">
            <v>05.001.008-0</v>
          </cell>
          <cell r="B908" t="str">
            <v>DEMOLICAO DE REVESTIM. EM ARG. DE CIM. E AREIA EM PAREDE</v>
          </cell>
          <cell r="C908" t="str">
            <v>M2</v>
          </cell>
        </row>
        <row r="909">
          <cell r="A909" t="str">
            <v>05.001.009-0</v>
          </cell>
          <cell r="B909" t="str">
            <v>DEMOLICAO DE REVESTIM. EM AZUL., CERAM. OU MARM. EM PAREDE</v>
          </cell>
          <cell r="C909" t="str">
            <v>M2</v>
          </cell>
        </row>
        <row r="910">
          <cell r="A910" t="str">
            <v>05.001.010-0</v>
          </cell>
          <cell r="B910" t="str">
            <v>DEMOLICAO DE FILME (PELICULA) DE IMPERMEABIL. E RESPECTIVA TELA DE POLIESTER</v>
          </cell>
          <cell r="C910" t="str">
            <v>M2</v>
          </cell>
        </row>
        <row r="911">
          <cell r="A911" t="str">
            <v>05.001.011-0</v>
          </cell>
          <cell r="B911" t="str">
            <v>DEMOLICAO DE REVESTIM. DE PASTILHA, A PONTEIRO, C/RESPECTIVACAMADA DE ASSENT.</v>
          </cell>
          <cell r="C911" t="str">
            <v>M2</v>
          </cell>
        </row>
        <row r="912">
          <cell r="A912" t="str">
            <v>05.001.012-0</v>
          </cell>
          <cell r="B912" t="str">
            <v>DEMOLICAO DE REVESTIM. DE ARG. DE CIM. E AREIA E IMPERMEABIL. EM RESERVATORIOS OU OUTRA SUPERF. DE CONCR.</v>
          </cell>
          <cell r="C912" t="str">
            <v>M2</v>
          </cell>
        </row>
        <row r="913">
          <cell r="A913" t="str">
            <v>05.001.013-0</v>
          </cell>
          <cell r="B913" t="str">
            <v>DEMOLICAO A PONTEIRO DE ARREMATE DE PATIO CIMENTADO P/REEXECUCAO DO MESMO</v>
          </cell>
          <cell r="C913" t="str">
            <v>M2</v>
          </cell>
        </row>
        <row r="914">
          <cell r="A914" t="str">
            <v>05.001.014-0</v>
          </cell>
          <cell r="B914" t="str">
            <v>DEMOLICAO DE ARG. DE ASSENT. DE AZUL., CERAM. OU MARM. EM PAREDE</v>
          </cell>
          <cell r="C914" t="str">
            <v>M2</v>
          </cell>
        </row>
        <row r="915">
          <cell r="A915" t="str">
            <v>05.001.015-0</v>
          </cell>
          <cell r="B915" t="str">
            <v>DEMOLICAO DE PISO DE LADRILHO C/RESPECTIVA CAMADA DE ARG. DEASSENT.</v>
          </cell>
          <cell r="C915" t="str">
            <v>M2</v>
          </cell>
        </row>
        <row r="916">
          <cell r="A916" t="str">
            <v>05.001.016-0</v>
          </cell>
          <cell r="B916" t="str">
            <v>DEMOLICAO MANUAL DE PISO CIMENTADO</v>
          </cell>
          <cell r="C916" t="str">
            <v>M2</v>
          </cell>
        </row>
        <row r="917">
          <cell r="A917" t="str">
            <v>05.001.017-0</v>
          </cell>
          <cell r="B917" t="str">
            <v>DEMOLICAO MANUAL DE PAVIMENT. DE CONCR. ASFALTICO DE 5CM DEESP.</v>
          </cell>
          <cell r="C917" t="str">
            <v>M2</v>
          </cell>
        </row>
        <row r="918">
          <cell r="A918" t="str">
            <v>05.001.018-0</v>
          </cell>
          <cell r="B918" t="str">
            <v>DEMOLICAO MANUAL DE PISO CIMENTADO E DA RESPECTIVA BASE DE CONCR. OU PASSEIO DE CONCR.</v>
          </cell>
          <cell r="C918" t="str">
            <v>M2</v>
          </cell>
        </row>
        <row r="919">
          <cell r="A919" t="str">
            <v>05.001.019-0</v>
          </cell>
          <cell r="B919" t="str">
            <v>DEMOLICAO MANUAL DE PAVIMENT. DE MACADAME BETUMINOSO</v>
          </cell>
          <cell r="C919" t="str">
            <v>M3</v>
          </cell>
        </row>
        <row r="920">
          <cell r="A920" t="str">
            <v>05.001.020-0</v>
          </cell>
          <cell r="B920" t="str">
            <v>DEMOLICAO DE PISO DE MARM., SOLEIRA, PEITORIS E ESCADAS C/RESPECTIVA CAMADA DE ARG. DE ASSENT.</v>
          </cell>
          <cell r="C920" t="str">
            <v>M2</v>
          </cell>
        </row>
        <row r="921">
          <cell r="A921" t="str">
            <v>05.001.021-0</v>
          </cell>
          <cell r="B921" t="str">
            <v>DEMOLICAO A PONTEIRO, DE BASE SUPORTE, CONTRAPISO, CAMADA REGULARIZADORA OU DE ASSENT. DE TACOS, CERAM. E AZUL.</v>
          </cell>
          <cell r="C921" t="str">
            <v>M2</v>
          </cell>
        </row>
        <row r="922">
          <cell r="A922" t="str">
            <v>05.001.031-0</v>
          </cell>
          <cell r="B922" t="str">
            <v>DEMOLICAO DE PISO DE ALTA RESISTENCIA</v>
          </cell>
          <cell r="C922" t="str">
            <v>M2</v>
          </cell>
        </row>
        <row r="923">
          <cell r="A923" t="str">
            <v>05.001.033-0</v>
          </cell>
          <cell r="B923" t="str">
            <v>DEMOLICAO MANUAL DE CONCR. ARMADO, ESTANDO AS PC. EM POSICAOESPECIAL SOBRE TER. OU PLANO HORIZ. DE TRAB.</v>
          </cell>
          <cell r="C923" t="str">
            <v>M3</v>
          </cell>
        </row>
        <row r="924">
          <cell r="A924" t="str">
            <v>05.001.035-0</v>
          </cell>
          <cell r="B924" t="str">
            <v>DEMOLICAO DE RODAPE DE ALTA RESISTENCIA</v>
          </cell>
          <cell r="C924" t="str">
            <v>M</v>
          </cell>
        </row>
        <row r="925">
          <cell r="A925" t="str">
            <v>05.001.039-0</v>
          </cell>
          <cell r="B925" t="str">
            <v>DEMOLICAO DE DIVISORIAS DE PLACAS DE MARMORITE OU CONCR.</v>
          </cell>
          <cell r="C925" t="str">
            <v>M2</v>
          </cell>
        </row>
        <row r="926">
          <cell r="A926" t="str">
            <v>05.001.040-0</v>
          </cell>
          <cell r="B926" t="str">
            <v>REMOCAO DE TELHAS DE ALUMINIO, EXCL. MADEIRAM.</v>
          </cell>
          <cell r="C926" t="str">
            <v>M2</v>
          </cell>
        </row>
        <row r="927">
          <cell r="A927" t="str">
            <v>05.001.042-0</v>
          </cell>
          <cell r="B927" t="str">
            <v>REMOCAO DE COBERT. DE TELHAS DE CIM.-AMIANTO CONVENCIONAL ONDULADA, EXCL. MADEIRAM.</v>
          </cell>
          <cell r="C927" t="str">
            <v>M2</v>
          </cell>
        </row>
        <row r="928">
          <cell r="A928" t="str">
            <v>05.001.043-0</v>
          </cell>
          <cell r="B928" t="str">
            <v>REMOCAO DE COBERT. DE TELHAS COLONIAIS, EXCL. MADEIRAM.</v>
          </cell>
          <cell r="C928" t="str">
            <v>M2</v>
          </cell>
        </row>
        <row r="929">
          <cell r="A929" t="str">
            <v>05.001.044-0</v>
          </cell>
          <cell r="B929" t="str">
            <v>REMOCAO DE COBERT. DE TELHAS FRANCESAS, EXCL. MADEIRAM.</v>
          </cell>
          <cell r="C929" t="str">
            <v>M2</v>
          </cell>
        </row>
        <row r="930">
          <cell r="A930" t="str">
            <v>05.001.046-0</v>
          </cell>
          <cell r="B930" t="str">
            <v>REMOCAO DE COBERT. DE TELHAS DE CIM.-AMIANTO, TIPO CALHA, C/90CM DE LARG. OU MET., EXCL. MADEIRAM.</v>
          </cell>
          <cell r="C930" t="str">
            <v>M2</v>
          </cell>
        </row>
        <row r="931">
          <cell r="A931" t="str">
            <v>05.001.047-0</v>
          </cell>
          <cell r="B931" t="str">
            <v>REMOCAO DE COBERT. DE TELHAS DE CIM.-AMIANTO, TIPO MAXI-PLACOU CALHA C/ 43 OU 49CM DE LARG., INCL. MADEIRAM.</v>
          </cell>
          <cell r="C931" t="str">
            <v>M2</v>
          </cell>
        </row>
        <row r="932">
          <cell r="A932" t="str">
            <v>05.001.048-0</v>
          </cell>
          <cell r="B932" t="str">
            <v>REMOCAO DE COBERT. DE TELHAS DE CIM.-AMIANTO, TIPO MAXI-PLACOU CALHA C/ 43 OU 49CM DE LARG, EXCL. MADEIRAM.</v>
          </cell>
          <cell r="C932" t="str">
            <v>M2</v>
          </cell>
        </row>
        <row r="933">
          <cell r="A933" t="str">
            <v>05.001.050-0</v>
          </cell>
          <cell r="B933" t="str">
            <v>REMOCAO DE COBERT. DE TELHAS COLONIAIS, INCL. MADEIRAM.</v>
          </cell>
          <cell r="C933" t="str">
            <v>M2</v>
          </cell>
        </row>
        <row r="934">
          <cell r="A934" t="str">
            <v>05.001.051-0</v>
          </cell>
          <cell r="B934" t="str">
            <v>REMOCAO DE COBERT. DE TELHAS DE ARDOSIA, INCL. MADEIRAM.</v>
          </cell>
          <cell r="C934" t="str">
            <v>M2</v>
          </cell>
        </row>
        <row r="935">
          <cell r="A935" t="str">
            <v>05.001.052-0</v>
          </cell>
          <cell r="B935" t="str">
            <v>REMOCAO DE COBERT. DE TELHAS FRANCESAS, INCL. MADEIRAM.</v>
          </cell>
          <cell r="C935" t="str">
            <v>M2</v>
          </cell>
        </row>
        <row r="936">
          <cell r="A936" t="str">
            <v>05.001.053-0</v>
          </cell>
          <cell r="B936" t="str">
            <v>REMOCAO DE COBERT. DE TELHAS DE CIM.-AMIANTO CONVENCIONAL ONDULADA, INCL. MADEIRAM.</v>
          </cell>
          <cell r="C936" t="str">
            <v>M2</v>
          </cell>
        </row>
        <row r="937">
          <cell r="A937" t="str">
            <v>05.001.054-0</v>
          </cell>
          <cell r="B937" t="str">
            <v>REMOCAO DE COBERT. DE TELHAS DE CIM.-AMIANTO, TIPO CALHA, C/90CM DE LARG. OU MET., INCL. MADEIRAM.</v>
          </cell>
          <cell r="C937" t="str">
            <v>M2</v>
          </cell>
        </row>
        <row r="938">
          <cell r="A938" t="str">
            <v>05.001.055-0</v>
          </cell>
          <cell r="B938" t="str">
            <v>REMOCAO DE FORRO DE ESTUQUE, GESSO, PLACAS PRENSADAS E SEMELHANTES</v>
          </cell>
          <cell r="C938" t="str">
            <v>M2</v>
          </cell>
        </row>
        <row r="939">
          <cell r="A939" t="str">
            <v>05.001.056-0</v>
          </cell>
          <cell r="B939" t="str">
            <v>REMOCAO MANUAL CUIDADOSA DA CAMADA DE CAPEAMENTO DE CONCR. ARMADO C/CINZEL, PONTEIRO E ESCOVA DE ACO</v>
          </cell>
          <cell r="C939" t="str">
            <v>M3</v>
          </cell>
        </row>
        <row r="940">
          <cell r="A940" t="str">
            <v>05.001.057-0</v>
          </cell>
          <cell r="B940" t="str">
            <v>REMOCAO CUIDADOSA DA CAMADA DE CAPEAMENTO DE CONCR. ARMADO,C/ESP. DE 3CM, C/CINZEL, PONTEIRO E ESCOVA DE ACO</v>
          </cell>
          <cell r="C940" t="str">
            <v>M2</v>
          </cell>
        </row>
        <row r="941">
          <cell r="A941" t="str">
            <v>05.001.058-0</v>
          </cell>
          <cell r="B941" t="str">
            <v>REMOCAO CUIDADOSA DA CAMADA DE CAPEAMENTO DE CONCR. ARMADO,C/ESP. DE 5CM C/CINZEL, PONTEIRO E ESCOVA DE ACO</v>
          </cell>
          <cell r="C941" t="str">
            <v>M2</v>
          </cell>
        </row>
        <row r="942">
          <cell r="A942" t="str">
            <v>05.001.060-0</v>
          </cell>
          <cell r="B942" t="str">
            <v>REMOCACO MANUAL DE PASSEIO DE PEDRA PORTUGUESA</v>
          </cell>
          <cell r="C942" t="str">
            <v>M2</v>
          </cell>
        </row>
        <row r="943">
          <cell r="A943" t="str">
            <v>05.001.061-0</v>
          </cell>
          <cell r="B943" t="str">
            <v>REMOCAO MANUAL DE PAVIMENT. DE LAJOES DE GRAN. EM PASSEIO</v>
          </cell>
          <cell r="C943" t="str">
            <v>M2</v>
          </cell>
        </row>
        <row r="944">
          <cell r="A944" t="str">
            <v>05.001.062-0</v>
          </cell>
          <cell r="B944" t="str">
            <v>REMOCAO DE PLAQUEAMENTO DE CONCR.</v>
          </cell>
          <cell r="C944" t="str">
            <v>M2</v>
          </cell>
        </row>
        <row r="945">
          <cell r="A945" t="str">
            <v>05.001.063-0</v>
          </cell>
          <cell r="B945" t="str">
            <v>REMOCAO CUIDADOSA DE CAMADA DE PROT. DE IMPERMEABIL.</v>
          </cell>
          <cell r="C945" t="str">
            <v>M2</v>
          </cell>
        </row>
        <row r="946">
          <cell r="A946" t="str">
            <v>05.001.064-0</v>
          </cell>
          <cell r="B946" t="str">
            <v>REMOCAO DE CAMADA DE ISOLAMENTO TERMICO DE TERRACO OU DE ENCHIMENTO EM BANHEIROS, ETC</v>
          </cell>
          <cell r="C946" t="str">
            <v>M2</v>
          </cell>
        </row>
        <row r="947">
          <cell r="A947" t="str">
            <v>05.001.065-0</v>
          </cell>
          <cell r="B947" t="str">
            <v>REMOCAO DE TERRA OU ENTULHO, A PA, ATE A DIST. HORIZ. DE 5,00M</v>
          </cell>
          <cell r="C947" t="str">
            <v>M3</v>
          </cell>
        </row>
        <row r="948">
          <cell r="A948" t="str">
            <v>05.001.066-0</v>
          </cell>
          <cell r="B948" t="str">
            <v>REMOCAO MANUAL DE MAT. ROCHOSO, EM BL. DE 15KG, A 1,50M DE ALT.</v>
          </cell>
          <cell r="C948" t="str">
            <v>M3</v>
          </cell>
        </row>
        <row r="949">
          <cell r="A949" t="str">
            <v>05.001.067-0</v>
          </cell>
          <cell r="B949" t="str">
            <v>REMOCAO MANUAL DE MAT. ROCHOSO, EM BL. DE ATE 15KG, A 2,50MDE DIST.</v>
          </cell>
          <cell r="C949" t="str">
            <v>M3</v>
          </cell>
        </row>
        <row r="950">
          <cell r="A950" t="str">
            <v>05.001.068-0</v>
          </cell>
          <cell r="B950" t="str">
            <v>REMOCAO, A PA, DE CASCALHO E PO DE MAT. ROCHOSO, A 1,50M DEALT.</v>
          </cell>
          <cell r="C950" t="str">
            <v>M3</v>
          </cell>
        </row>
        <row r="951">
          <cell r="A951" t="str">
            <v>05.001.069-0</v>
          </cell>
          <cell r="B951" t="str">
            <v>REMOCAO, A PA, DE CASCALHO E PO DE MAT. ROCHOSO, A 2,50M DEDIST.</v>
          </cell>
          <cell r="C951" t="str">
            <v>M3</v>
          </cell>
        </row>
        <row r="952">
          <cell r="A952" t="str">
            <v>05.001.070-0</v>
          </cell>
          <cell r="B952" t="str">
            <v>REMOCAO DE PAVIMENT. DE LAJOTAS DE CONCR., ALTAMENTE VIBRADO, INTERTRAVADO, PRE-FABRICADO</v>
          </cell>
          <cell r="C952" t="str">
            <v>M2</v>
          </cell>
        </row>
        <row r="953">
          <cell r="A953" t="str">
            <v>05.001.071-0</v>
          </cell>
          <cell r="B953" t="str">
            <v>REMOCAO CUIDADOSA DE PEITORIL, SOLEIRA OU CHAPIN</v>
          </cell>
          <cell r="C953" t="str">
            <v>M</v>
          </cell>
        </row>
        <row r="954">
          <cell r="A954" t="str">
            <v>05.001.072-0</v>
          </cell>
          <cell r="B954" t="str">
            <v>REMOCAO DE CALHAS E CONDUTORES</v>
          </cell>
          <cell r="C954" t="str">
            <v>M</v>
          </cell>
        </row>
        <row r="955">
          <cell r="A955" t="str">
            <v>05.001.073-0</v>
          </cell>
          <cell r="B955" t="str">
            <v>REMOCAO DE PLACAS DE PISO VINILICO</v>
          </cell>
          <cell r="C955" t="str">
            <v>M2</v>
          </cell>
        </row>
        <row r="956">
          <cell r="A956" t="str">
            <v>05.001.074-0</v>
          </cell>
          <cell r="B956" t="str">
            <v>REMOCAO DE FORRO OU LAMBRI DE FRISOS DE MAD. OU PLACAS DE AGLOMERADO PRENSADO OU SEMELHANTE</v>
          </cell>
          <cell r="C956" t="str">
            <v>M2</v>
          </cell>
        </row>
        <row r="957">
          <cell r="A957" t="str">
            <v>05.001.075-0</v>
          </cell>
          <cell r="B957" t="str">
            <v>REMOCAO DE PISO DE TACOS</v>
          </cell>
          <cell r="C957" t="str">
            <v>M2</v>
          </cell>
        </row>
        <row r="958">
          <cell r="A958" t="str">
            <v>05.001.076-0</v>
          </cell>
          <cell r="B958" t="str">
            <v>REMOCAO DE DIVISORIA DE MAD., PRE-MOLD., PRENSADO OU SEMELHANTE</v>
          </cell>
          <cell r="C958" t="str">
            <v>M2</v>
          </cell>
        </row>
        <row r="959">
          <cell r="A959" t="str">
            <v>05.001.077-0</v>
          </cell>
          <cell r="B959" t="str">
            <v>REMOCAO DE ESCADA DE MAD.</v>
          </cell>
          <cell r="C959" t="str">
            <v>M</v>
          </cell>
        </row>
        <row r="960">
          <cell r="A960" t="str">
            <v>05.001.078-0</v>
          </cell>
          <cell r="B960" t="str">
            <v>REMOCAO DE RODAPE DE MAD., CERAM. OU SEMELHANTE</v>
          </cell>
          <cell r="C960" t="str">
            <v>M</v>
          </cell>
        </row>
        <row r="961">
          <cell r="A961" t="str">
            <v>05.001.079-0</v>
          </cell>
          <cell r="B961" t="str">
            <v>REMOCAO DE FRISOS DE ASSOALHO</v>
          </cell>
          <cell r="C961" t="str">
            <v>M2</v>
          </cell>
        </row>
        <row r="962">
          <cell r="A962" t="str">
            <v>05.001.080-0</v>
          </cell>
          <cell r="B962" t="str">
            <v>REMOCAO DE CARPETE OU TAPETE COLADO NO PISO</v>
          </cell>
          <cell r="C962" t="str">
            <v>M2</v>
          </cell>
        </row>
        <row r="963">
          <cell r="A963" t="str">
            <v>05.001.081-0</v>
          </cell>
          <cell r="B963" t="str">
            <v>REMOCAO DE RIPAS, S/APROVEITAMENTO DO MAT. RETIRADO</v>
          </cell>
          <cell r="C963" t="str">
            <v>M</v>
          </cell>
        </row>
        <row r="964">
          <cell r="A964" t="str">
            <v>05.001.083-0</v>
          </cell>
          <cell r="B964" t="str">
            <v>REMOCAO DE PLACAS DE MURO PRE-MOLDADO, C/APROVEITAMENTO DO MAT.</v>
          </cell>
          <cell r="C964" t="str">
            <v>M2</v>
          </cell>
        </row>
        <row r="965">
          <cell r="A965" t="str">
            <v>05.001.085-0</v>
          </cell>
          <cell r="B965" t="str">
            <v>REMOCAO, A PA, DE CASCALHO OU LAMA A 1,50M DE ALT. EM LOGRADOURO (BECO) DE ATE 2,00M, EM FAVELAS</v>
          </cell>
          <cell r="C965" t="str">
            <v>M3</v>
          </cell>
        </row>
        <row r="966">
          <cell r="A966" t="str">
            <v>05.001.123-0</v>
          </cell>
          <cell r="B966" t="str">
            <v>REMOCAO DE LEITO FILTRANTE</v>
          </cell>
          <cell r="C966" t="str">
            <v>M3</v>
          </cell>
        </row>
        <row r="967">
          <cell r="A967" t="str">
            <v>05.001.124-0</v>
          </cell>
          <cell r="B967" t="str">
            <v>REMOCAO DE TUBUL. DE ACO</v>
          </cell>
          <cell r="C967" t="str">
            <v>KG</v>
          </cell>
        </row>
        <row r="968">
          <cell r="A968" t="str">
            <v>05.001.125-0</v>
          </cell>
          <cell r="B968" t="str">
            <v>REMOCAO DE TUBUL. DE FºFº, C/DIAM. DE 50 A 300MM</v>
          </cell>
          <cell r="C968" t="str">
            <v>M</v>
          </cell>
        </row>
        <row r="969">
          <cell r="A969" t="str">
            <v>05.001.126-0</v>
          </cell>
          <cell r="B969" t="str">
            <v>REMOCAO DE TUBUL. DE FºFº, C/DIAM. DE 400 A 600MM</v>
          </cell>
          <cell r="C969" t="str">
            <v>M</v>
          </cell>
        </row>
        <row r="970">
          <cell r="A970" t="str">
            <v>05.001.127-0</v>
          </cell>
          <cell r="B970" t="str">
            <v>REMOCAO DE TUBUL. DE FºFº, C/DIAM. DE 700 A 1200MM</v>
          </cell>
          <cell r="C970" t="str">
            <v>M</v>
          </cell>
        </row>
        <row r="971">
          <cell r="A971" t="str">
            <v>05.001.128-0</v>
          </cell>
          <cell r="B971" t="str">
            <v>REMOCAO DE TUBO DE CONCR., C/DIAM. ACIMA DE 1500MM</v>
          </cell>
          <cell r="C971" t="str">
            <v>M</v>
          </cell>
        </row>
        <row r="972">
          <cell r="A972" t="str">
            <v>05.001.130-0</v>
          </cell>
          <cell r="B972" t="str">
            <v>REMOCAO DE VIDRO ATE 0,30 X 0,30M, C/LIMP. LOCAL</v>
          </cell>
          <cell r="C972" t="str">
            <v>M2</v>
          </cell>
        </row>
        <row r="973">
          <cell r="A973" t="str">
            <v>05.001.131-0</v>
          </cell>
          <cell r="B973" t="str">
            <v>REMOCAO DE VIDRO ACIMA DE 0,30 X 0,30M, C/LIMP. LOCAL</v>
          </cell>
          <cell r="C973" t="str">
            <v>M2</v>
          </cell>
        </row>
        <row r="974">
          <cell r="A974" t="str">
            <v>05.001.132-0</v>
          </cell>
          <cell r="B974" t="str">
            <v>REMOCAO DE CERCA DE ARAME FARPADO E MOIROES</v>
          </cell>
          <cell r="C974" t="str">
            <v>M</v>
          </cell>
        </row>
        <row r="975">
          <cell r="A975" t="str">
            <v>05.001.133-0</v>
          </cell>
          <cell r="B975" t="str">
            <v>ARRANCAMENTO DE BARROTEAMENTO ATE 3" X 9" OU DE GRAZEPES CHUMBADOS EM PISO, S/APROVEITAMENTO DO MAT. RETIRADO</v>
          </cell>
          <cell r="C975" t="str">
            <v>M2</v>
          </cell>
        </row>
        <row r="976">
          <cell r="A976" t="str">
            <v>05.001.134-0</v>
          </cell>
          <cell r="B976" t="str">
            <v>ARRANCAMENTO DE PORTAS, JANELAS E CAIXILHOS DE AR CONDICIONADO OU OUTROS</v>
          </cell>
          <cell r="C976" t="str">
            <v>UN</v>
          </cell>
        </row>
        <row r="977">
          <cell r="A977" t="str">
            <v>05.001.135-0</v>
          </cell>
          <cell r="B977" t="str">
            <v>ARRANCAMENTO DE TUBOS DE CONCR. E MANILHAS CERAM. C/DIAM. DE0,70 A 1,50M</v>
          </cell>
          <cell r="C977" t="str">
            <v>M</v>
          </cell>
        </row>
        <row r="978">
          <cell r="A978" t="str">
            <v>05.001.136-0</v>
          </cell>
          <cell r="B978" t="str">
            <v>ARRANCAMENTO DE TUBOS DE CONCR. E MANILHAS CERAM. C/DIAM. DE0,10 A 0,30M</v>
          </cell>
          <cell r="C978" t="str">
            <v>M</v>
          </cell>
        </row>
        <row r="979">
          <cell r="A979" t="str">
            <v>05.001.137-0</v>
          </cell>
          <cell r="B979" t="str">
            <v>ARRANCAMENTO DE TUBOS DE CONCR. E MANILHAS CERAM. C/DIAM. DE0,40 A 0,60M</v>
          </cell>
          <cell r="C979" t="str">
            <v>M</v>
          </cell>
        </row>
        <row r="980">
          <cell r="A980" t="str">
            <v>05.001.138-0</v>
          </cell>
          <cell r="B980" t="str">
            <v>ARRANCAMENTO DE TUBUL. DE FºGALV., S/ESCAV. OU RASGO EM ALVEN.</v>
          </cell>
          <cell r="C980" t="str">
            <v>M</v>
          </cell>
        </row>
        <row r="981">
          <cell r="A981" t="str">
            <v>05.001.139-0</v>
          </cell>
          <cell r="B981" t="str">
            <v>ARRANCAMENTO DE TUBUL. DE FºFº C/DIM. ATE 0,15M, S/ESCAV. OURASGO EM ALVEN.</v>
          </cell>
          <cell r="C981" t="str">
            <v>M</v>
          </cell>
        </row>
        <row r="982">
          <cell r="A982" t="str">
            <v>05.001.141-0</v>
          </cell>
          <cell r="B982" t="str">
            <v>ARRANCAMENTO DE TENTOS OU TRAVESSOES, DE GRAN. OU CONCR.</v>
          </cell>
          <cell r="C982" t="str">
            <v>M</v>
          </cell>
        </row>
        <row r="983">
          <cell r="A983" t="str">
            <v>05.001.142-0</v>
          </cell>
          <cell r="B983" t="str">
            <v>ARRANCAMENTO DE MEIOS-FIOS, DE GRAN. OU CONCR., RETOS OU CURVOS</v>
          </cell>
          <cell r="C983" t="str">
            <v>M</v>
          </cell>
        </row>
        <row r="984">
          <cell r="A984" t="str">
            <v>05.001.143-0</v>
          </cell>
          <cell r="B984" t="str">
            <v>ARRANCAMENTO DE PARALELEP.</v>
          </cell>
          <cell r="C984" t="str">
            <v>M2</v>
          </cell>
        </row>
        <row r="985">
          <cell r="A985" t="str">
            <v>05.001.144-0</v>
          </cell>
          <cell r="B985" t="str">
            <v>ARRANCAMENTO DE APARELHOS DE ILUMINACAO</v>
          </cell>
          <cell r="C985" t="str">
            <v>UN</v>
          </cell>
        </row>
        <row r="986">
          <cell r="A986" t="str">
            <v>05.001.145-0</v>
          </cell>
          <cell r="B986" t="str">
            <v>ARRANCAMENTO DE APARELHOS SANIT.</v>
          </cell>
          <cell r="C986" t="str">
            <v>UN</v>
          </cell>
        </row>
        <row r="987">
          <cell r="A987" t="str">
            <v>05.001.146-0</v>
          </cell>
          <cell r="B987" t="str">
            <v>ARRANCAMENTO DE BANCADA DE PIA OU BANCA SECA ATE 1,00M DE ALT. E ATE 0,80M DE LARG.</v>
          </cell>
          <cell r="C987" t="str">
            <v>M</v>
          </cell>
        </row>
        <row r="988">
          <cell r="A988" t="str">
            <v>05.001.147-0</v>
          </cell>
          <cell r="B988" t="str">
            <v>ARRANCAMENTO DE GRADES, GRADIS, ALAMBRADOS, CERCAS E PORTOES</v>
          </cell>
          <cell r="C988" t="str">
            <v>M2</v>
          </cell>
        </row>
        <row r="989">
          <cell r="A989" t="str">
            <v>05.001.148-0</v>
          </cell>
          <cell r="B989" t="str">
            <v>ARRANCAMENTO DE CALHA QUEBRADA EM ENCOSTA</v>
          </cell>
          <cell r="C989" t="str">
            <v>UN</v>
          </cell>
        </row>
        <row r="990">
          <cell r="A990" t="str">
            <v>05.001.160-0</v>
          </cell>
          <cell r="B990" t="str">
            <v>PERCUSSAO C/BATIDAS LEVES, S/RETIRADA DO MAT.</v>
          </cell>
          <cell r="C990" t="str">
            <v>M2</v>
          </cell>
        </row>
        <row r="991">
          <cell r="A991" t="str">
            <v>05.001.162-0</v>
          </cell>
          <cell r="B991" t="str">
            <v>RETIRADA DE IMPERMEABIL. FLEXIVEL (ASF., ETC)</v>
          </cell>
          <cell r="C991" t="str">
            <v>M2</v>
          </cell>
        </row>
        <row r="992">
          <cell r="A992" t="str">
            <v>05.001.163-0</v>
          </cell>
          <cell r="B992" t="str">
            <v>RETIRADA CUIDADOSA DE AZUL. OU LADRILHOS E RESPECTIVA ARG. DE ASSENT.</v>
          </cell>
          <cell r="C992" t="str">
            <v>M2</v>
          </cell>
        </row>
        <row r="993">
          <cell r="A993" t="str">
            <v>05.001.168-0</v>
          </cell>
          <cell r="B993" t="str">
            <v>RECOLOCACAO DE CALHA EM ENCOSTA</v>
          </cell>
          <cell r="C993" t="str">
            <v>UN</v>
          </cell>
        </row>
        <row r="994">
          <cell r="A994" t="str">
            <v>05.001.169-0</v>
          </cell>
          <cell r="B994" t="str">
            <v>RECOLOCACAO DE TACOS SOLTOS USANDO PICHE, PEDRISCO E ARG. DECIM. E SAIBRO NO TRACO 1:6, C/REMOCAO DA BASE EXIST.</v>
          </cell>
          <cell r="C994" t="str">
            <v>M2</v>
          </cell>
        </row>
        <row r="995">
          <cell r="A995" t="str">
            <v>05.001.170-0</v>
          </cell>
          <cell r="B995" t="str">
            <v>TRANSPORTE HORIZ. DE MAT. DE 1ªCAT. OU ENTULHO, EM CARRINHOS, A 10,00M DE DIST.</v>
          </cell>
          <cell r="C995" t="str">
            <v>M3</v>
          </cell>
        </row>
        <row r="996">
          <cell r="A996" t="str">
            <v>05.001.171-0</v>
          </cell>
          <cell r="B996" t="str">
            <v>TRANSPORTE HORIZ. DE MAT. DE 1ªCAT. OU ENTULHO, EM CARRINHOS, A 20,00M DE DIST.</v>
          </cell>
          <cell r="C996" t="str">
            <v>M3</v>
          </cell>
        </row>
        <row r="997">
          <cell r="A997" t="str">
            <v>05.001.172-0</v>
          </cell>
          <cell r="B997" t="str">
            <v>TRANSPORTE HORIZ. DE MAT. DE 1ªCAT. OU ENTULHO, EM CARRINHOS, A 30,00M DE DIST.</v>
          </cell>
          <cell r="C997" t="str">
            <v>M3</v>
          </cell>
        </row>
        <row r="998">
          <cell r="A998" t="str">
            <v>05.001.173-0</v>
          </cell>
          <cell r="B998" t="str">
            <v>TRANSPORTE HORIZ. DE MAT. DE 1ºCAT. OU ENTULHO, EM CARRINHOS, A 60,00M DE DIST.</v>
          </cell>
          <cell r="C998" t="str">
            <v>M3</v>
          </cell>
        </row>
        <row r="999">
          <cell r="A999" t="str">
            <v>05.001.174-0</v>
          </cell>
          <cell r="B999" t="str">
            <v>TRANSPORTE HORIZ. DE ENTULHO OU LAMA EM CARRINHO, EM FAVELAS</v>
          </cell>
          <cell r="C999" t="str">
            <v>M3</v>
          </cell>
        </row>
        <row r="1000">
          <cell r="A1000" t="str">
            <v>05.001.175-0</v>
          </cell>
          <cell r="B1000" t="str">
            <v>TRANSPORTE DE MAT. ENCOSTA ACIMA, EM CARRINHOS</v>
          </cell>
          <cell r="C1000" t="str">
            <v>T X M</v>
          </cell>
        </row>
        <row r="1001">
          <cell r="A1001" t="str">
            <v>05.001.176-0</v>
          </cell>
          <cell r="B1001" t="str">
            <v>TRANSPORTE DE MAT. ENCOSTA ABAIXO, EM CARRINHOS</v>
          </cell>
          <cell r="C1001" t="str">
            <v>T X M</v>
          </cell>
        </row>
        <row r="1002">
          <cell r="A1002" t="str">
            <v>05.001.185-0</v>
          </cell>
          <cell r="B1002" t="str">
            <v>TRANSPORTE DE MAT. ENCOSTA ACIMA, SERV. INTEIRAMENTE MANUAL</v>
          </cell>
          <cell r="C1002" t="str">
            <v>T X M</v>
          </cell>
        </row>
        <row r="1003">
          <cell r="A1003" t="str">
            <v>05.001.186-0</v>
          </cell>
          <cell r="B1003" t="str">
            <v>TRANSPORTE DE MAT. ENCOSTA ABAIXO, SERV INTEIRAMENTE MANUAL</v>
          </cell>
          <cell r="C1003" t="str">
            <v>T X M</v>
          </cell>
        </row>
        <row r="1004">
          <cell r="A1004" t="str">
            <v>05.001.195-0</v>
          </cell>
          <cell r="B1004" t="str">
            <v>TRANSPORTE DE MAT. DE GRANDE VOLUME E BAIXO PESO ESPECIFICO,SERV. INTEIRAMENTE MANUAL, ENCOSTA ACIMA</v>
          </cell>
          <cell r="C1004" t="str">
            <v>M3 X M</v>
          </cell>
        </row>
        <row r="1005">
          <cell r="A1005" t="str">
            <v>05.001.196-0</v>
          </cell>
          <cell r="B1005" t="str">
            <v>TRANSPORTE DE MAT. DE GRANDE VOLUME E BAIXO PESO ESPECIFICO,SERV. INTEIRAMENTE MANUAL, ENCOSTA ABAIXO</v>
          </cell>
          <cell r="C1005" t="str">
            <v>M3 X M</v>
          </cell>
        </row>
        <row r="1006">
          <cell r="A1006" t="str">
            <v>05.001.205-0</v>
          </cell>
          <cell r="B1006" t="str">
            <v>TRANSPORTE MANUAL DE CALHA ATE O LOCAL DO ASSENTAMENTO,ENCOSTA ACIMA</v>
          </cell>
          <cell r="C1006" t="str">
            <v>UN X M</v>
          </cell>
        </row>
        <row r="1007">
          <cell r="A1007" t="str">
            <v>05.001.206-0</v>
          </cell>
          <cell r="B1007" t="str">
            <v>TRANSPORTE MANUAL DE CALHA ATE O LOCAL DE ASSENTAMENTO,ENCOSTA ABAIXO</v>
          </cell>
          <cell r="C1007" t="str">
            <v>UN X M</v>
          </cell>
        </row>
        <row r="1008">
          <cell r="A1008" t="str">
            <v>05.001.300-0</v>
          </cell>
          <cell r="B1008" t="str">
            <v>CALHA FECHADA, DE TABUAS DE PINHO DE 3ª, C/SECAO 0,45 X 0,45M, P/DESCIDA DE ESCOMBROS</v>
          </cell>
          <cell r="C1008" t="str">
            <v>M</v>
          </cell>
        </row>
        <row r="1009">
          <cell r="A1009" t="str">
            <v>05.001.301-0</v>
          </cell>
          <cell r="B1009" t="str">
            <v>CALHA FECHADA, DE TABUAS DE PINHO DE 3ª, C/SECAO 0,35 X 0,35M, P/DESCIDA DE ESCOMBROS</v>
          </cell>
          <cell r="C1009" t="str">
            <v>M</v>
          </cell>
        </row>
        <row r="1010">
          <cell r="A1010" t="str">
            <v>05.001.305-0</v>
          </cell>
          <cell r="B1010" t="str">
            <v>DESCIDA DE ESCOMBROS P/CALHA FECHADA, DE TABUAS DE PINHO DE3ª</v>
          </cell>
          <cell r="C1010" t="str">
            <v>M3</v>
          </cell>
        </row>
        <row r="1011">
          <cell r="A1011" t="str">
            <v>05.001.310-0</v>
          </cell>
          <cell r="B1011" t="str">
            <v>ENSACAMENTO E TRANSP. DE ESCOMBROS EM SACOS PLAST., DESDE UMPAV. ELEVADO ATE O TERREO, UTILIZ. ELEVADOR</v>
          </cell>
          <cell r="C1011" t="str">
            <v>M3</v>
          </cell>
        </row>
        <row r="1012">
          <cell r="A1012" t="str">
            <v>05.001.315-0</v>
          </cell>
          <cell r="B1012" t="str">
            <v>ENSACAMENTO E TRANSP. DE ESCOMBROS EM SACOS PLAST., DESDE UMPAV. ELEVADO ATE O TERREO, UTILIZ. A ESCADA DO PREDIO</v>
          </cell>
          <cell r="C1012" t="str">
            <v>M3</v>
          </cell>
        </row>
        <row r="1013">
          <cell r="A1013" t="str">
            <v>05.001.350-0</v>
          </cell>
          <cell r="B1013" t="str">
            <v>LIMPEZA DE VIDROS, FEITA NOS DOIS LADOS, CONTADO UM LADO</v>
          </cell>
          <cell r="C1013" t="str">
            <v>M2</v>
          </cell>
        </row>
        <row r="1014">
          <cell r="A1014" t="str">
            <v>05.001.360-0</v>
          </cell>
          <cell r="B1014" t="str">
            <v>LIMPEZA DE PISO CIMENTADO</v>
          </cell>
          <cell r="C1014" t="str">
            <v>M2</v>
          </cell>
        </row>
        <row r="1015">
          <cell r="A1015" t="str">
            <v>05.001.365-0</v>
          </cell>
          <cell r="B1015" t="str">
            <v>LIMPEZA DE PISO CERAM.</v>
          </cell>
          <cell r="C1015" t="str">
            <v>M2</v>
          </cell>
        </row>
        <row r="1016">
          <cell r="A1016" t="str">
            <v>05.001.370-0</v>
          </cell>
          <cell r="B1016" t="str">
            <v>LIMPEZA DE APARELHOS SANIT.</v>
          </cell>
          <cell r="C1016" t="str">
            <v>UN</v>
          </cell>
        </row>
        <row r="1017">
          <cell r="A1017" t="str">
            <v>05.001.375-0</v>
          </cell>
          <cell r="B1017" t="str">
            <v>LIMPEZA DE METAIS</v>
          </cell>
          <cell r="C1017" t="str">
            <v>UN</v>
          </cell>
        </row>
        <row r="1018">
          <cell r="A1018" t="str">
            <v>05.001.380-0</v>
          </cell>
          <cell r="B1018" t="str">
            <v>LIMPEZA DE PEITORIL</v>
          </cell>
          <cell r="C1018" t="str">
            <v>M</v>
          </cell>
        </row>
        <row r="1019">
          <cell r="A1019" t="str">
            <v>05.001.385-0</v>
          </cell>
          <cell r="B1019" t="str">
            <v>LIMPEZA DE PAREDE REVEST. DE CERAM. OU AZUL.</v>
          </cell>
          <cell r="C1019" t="str">
            <v>M2</v>
          </cell>
        </row>
        <row r="1020">
          <cell r="A1020" t="str">
            <v>05.001.386-0</v>
          </cell>
          <cell r="B1020" t="str">
            <v>LIMPEZA DE PISO VINILICO</v>
          </cell>
          <cell r="C1020" t="str">
            <v>M2</v>
          </cell>
        </row>
        <row r="1021">
          <cell r="A1021" t="str">
            <v>05.001.388-0</v>
          </cell>
          <cell r="B1021" t="str">
            <v>LAVAGEM DE TAPETE, EXECUTADA NO LOCAL</v>
          </cell>
          <cell r="C1021" t="str">
            <v>M2</v>
          </cell>
        </row>
        <row r="1022">
          <cell r="A1022" t="str">
            <v>05.001.389-0</v>
          </cell>
          <cell r="B1022" t="str">
            <v>LIMPEZA EM PAREDE REVEST. C/PASTILHAS</v>
          </cell>
          <cell r="C1022" t="str">
            <v>M2</v>
          </cell>
        </row>
        <row r="1023">
          <cell r="A1023" t="str">
            <v>05.001.391-0</v>
          </cell>
          <cell r="B1023" t="str">
            <v>LIMPEZA EM PAREDE REVEST. C/MARM. OU GRAN.</v>
          </cell>
          <cell r="C1023" t="str">
            <v>M2</v>
          </cell>
        </row>
        <row r="1024">
          <cell r="A1024" t="str">
            <v>05.001.392-0</v>
          </cell>
          <cell r="B1024" t="str">
            <v>LIMPEZA EM PAREDE REVEST. C/PEDRAS</v>
          </cell>
          <cell r="C1024" t="str">
            <v>M2</v>
          </cell>
        </row>
        <row r="1025">
          <cell r="A1025" t="str">
            <v>05.001.393-0</v>
          </cell>
          <cell r="B1025" t="str">
            <v>LIMPEZA EM PAREDE REVEST. C/CHAPAS LAMINADAS</v>
          </cell>
          <cell r="C1025" t="str">
            <v>M2</v>
          </cell>
        </row>
        <row r="1026">
          <cell r="A1026" t="str">
            <v>05.001.400-0</v>
          </cell>
          <cell r="B1026" t="str">
            <v>LIMPEZA DE CALHA, EM ENCOSTA</v>
          </cell>
          <cell r="C1026" t="str">
            <v>M</v>
          </cell>
        </row>
        <row r="1027">
          <cell r="A1027" t="str">
            <v>05.001.402-0</v>
          </cell>
          <cell r="B1027" t="str">
            <v>LIMPEZA DE TELHA CERAM., CONSTANDO DE LAVAGEM C/AGUA PURA EESCOVACAO C/ESCOVA DE ACO</v>
          </cell>
          <cell r="C1027" t="str">
            <v>M2</v>
          </cell>
        </row>
        <row r="1028">
          <cell r="A1028" t="str">
            <v>05.001.405-0</v>
          </cell>
          <cell r="B1028" t="str">
            <v>LIMPEZA DE CX. DE AREIA, EM ENCOSTA, ATE 1,50M DE PROF.</v>
          </cell>
          <cell r="C1028" t="str">
            <v>M3</v>
          </cell>
        </row>
        <row r="1029">
          <cell r="A1029" t="str">
            <v>05.001.450-0</v>
          </cell>
          <cell r="B1029" t="str">
            <v>LIMPEZA DE CX. D'AGUA OU CISTERNA, C/CAPAC. ATE 1000 L</v>
          </cell>
          <cell r="C1029" t="str">
            <v>UN</v>
          </cell>
        </row>
        <row r="1030">
          <cell r="A1030" t="str">
            <v>05.001.455-0</v>
          </cell>
          <cell r="B1030" t="str">
            <v>LIMPEZA DE CX. D'AGUA OU CISTERNA, C/CAPAC. DE 1001 A 2000 L</v>
          </cell>
          <cell r="C1030" t="str">
            <v>UN</v>
          </cell>
        </row>
        <row r="1031">
          <cell r="A1031" t="str">
            <v>05.001.460-0</v>
          </cell>
          <cell r="B1031" t="str">
            <v>LIMPEZA DE CX. D'AGUA OU CISTERNA, C/CAPAC. DE 2001 A 20000L</v>
          </cell>
          <cell r="C1031" t="str">
            <v>UN</v>
          </cell>
        </row>
        <row r="1032">
          <cell r="A1032" t="str">
            <v>05.001.465-0</v>
          </cell>
          <cell r="B1032" t="str">
            <v>LIMPEZA DE CX. D'AGUA OU CISTERNA, C/CAPAC. DE 20001 A 60000L</v>
          </cell>
          <cell r="C1032" t="str">
            <v>UN</v>
          </cell>
        </row>
        <row r="1033">
          <cell r="A1033" t="str">
            <v>05.001.500-0</v>
          </cell>
          <cell r="B1033" t="str">
            <v>UNIDADE DE REF.P/SERV.DE LIMP.EM BEIRAL,MARQUISE,CALHA,PLATIBANDA,CIMALHA,LAMBREQUIM E REVESTIM. EM ALTO E BAIXO RELEVO</v>
          </cell>
          <cell r="C1033" t="str">
            <v>UR</v>
          </cell>
        </row>
        <row r="1034">
          <cell r="A1034" t="str">
            <v>05.001.501-0</v>
          </cell>
          <cell r="B1034" t="str">
            <v>UNIDADE DE REF. P/SERV. DE LIMP., APROFUNDAMENTO OU ESCAV. DE POCO DE AGUA POTAVEL, EM OBRAS DO INTERIOR</v>
          </cell>
          <cell r="C1034" t="str">
            <v>UR</v>
          </cell>
        </row>
        <row r="1035">
          <cell r="A1035" t="str">
            <v>05.001.502-0</v>
          </cell>
          <cell r="B1035" t="str">
            <v>UNIDADE DE REF. P/SERV. DE LIMP., MANUTENCAO E CONSERTO DE POCO ARTESIANO OU SEMI-ARTESIANO</v>
          </cell>
          <cell r="C1035" t="str">
            <v>UR</v>
          </cell>
        </row>
        <row r="1036">
          <cell r="A1036" t="str">
            <v>05.001.503-0</v>
          </cell>
          <cell r="B1036" t="str">
            <v>UNIDADE DE REF. P/SERV. DE LIMP. MANUAL OU MEC. EM FOSSAS, SUMIDOUROS, CX., GALERIAS, DRENOS, RESERVATORIOS E SIMILARES</v>
          </cell>
          <cell r="C1036" t="str">
            <v>UR</v>
          </cell>
        </row>
        <row r="1037">
          <cell r="A1037" t="str">
            <v>05.001.504-0</v>
          </cell>
          <cell r="B1037" t="str">
            <v>UNIDADE DE REF. P/SERV. DE LIMP. MANUAL OU MEC. C/REMOCAO DELIXO, ESCOMBROS, ETC. DE TER., PATIO CAMPOS OU LOGRADOUROS</v>
          </cell>
          <cell r="C1037" t="str">
            <v>UR</v>
          </cell>
        </row>
        <row r="1038">
          <cell r="A1038" t="str">
            <v>05.001.600-0</v>
          </cell>
          <cell r="B1038" t="str">
            <v>APICOAMENTO DE MEIOS-FIOS, UTILIZANDO PONTEIRO, CONSIDERANDOESPELHO DE 15CM, FACE E ARESTA</v>
          </cell>
          <cell r="C1038" t="str">
            <v>M</v>
          </cell>
        </row>
        <row r="1039">
          <cell r="A1039" t="str">
            <v>05.001.601-0</v>
          </cell>
          <cell r="B1039" t="str">
            <v>APICOAMENTO DE CONCR. OU PISO CIMENTADO</v>
          </cell>
          <cell r="C1039" t="str">
            <v>M2</v>
          </cell>
        </row>
        <row r="1040">
          <cell r="A1040" t="str">
            <v>05.001.602-0</v>
          </cell>
          <cell r="B1040" t="str">
            <v>APICOAMENTO P/EXEC. DE CONCR. APARENTE EM SUPERF. HORIZ. SUPERIORES (TETOS)</v>
          </cell>
          <cell r="C1040" t="str">
            <v>M2</v>
          </cell>
        </row>
        <row r="1041">
          <cell r="A1041" t="str">
            <v>05.001.603-0</v>
          </cell>
          <cell r="B1041" t="str">
            <v>APICOAMENTO P/EXEC. DE CONCR. APARENTE EM SUPERF. VERT.</v>
          </cell>
          <cell r="C1041" t="str">
            <v>M2</v>
          </cell>
        </row>
        <row r="1042">
          <cell r="A1042" t="str">
            <v>05.001.605-0</v>
          </cell>
          <cell r="B1042" t="str">
            <v>APICOAMENTO DE CONCR. EM SUPERF. VERT., INCL. CORRECAO DE FALHAS</v>
          </cell>
          <cell r="C1042" t="str">
            <v>M2</v>
          </cell>
        </row>
        <row r="1043">
          <cell r="A1043" t="str">
            <v>05.001.610-0</v>
          </cell>
          <cell r="B1043" t="str">
            <v>APICOAMENTO DE CONCR. EM SUPERF. HORIZONTAIS (TETOS), INCL.CORRECAO DE FALHAS</v>
          </cell>
          <cell r="C1043" t="str">
            <v>M2</v>
          </cell>
        </row>
        <row r="1044">
          <cell r="A1044" t="str">
            <v>05.001.611-0</v>
          </cell>
          <cell r="B1044" t="str">
            <v>FURACAO DE CONCR. C/MAQ. MANUAL E BROCA DE WIDIA DE DIAM. DE1/2"</v>
          </cell>
          <cell r="C1044" t="str">
            <v>M</v>
          </cell>
        </row>
        <row r="1045">
          <cell r="A1045" t="str">
            <v>05.001.615-0</v>
          </cell>
          <cell r="B1045" t="str">
            <v>FURACAO DE CONCR. A PONTEIRO, TENDO O FURO 5 X 5 X 7CM</v>
          </cell>
          <cell r="C1045" t="str">
            <v>un</v>
          </cell>
        </row>
        <row r="1046">
          <cell r="A1046" t="str">
            <v>05.001.616-0</v>
          </cell>
          <cell r="B1046" t="str">
            <v>FURACAO DE CONCR. A PONTEIRO, TENDO O FURO 10 X 10 X 15CM</v>
          </cell>
          <cell r="C1046" t="str">
            <v>UN</v>
          </cell>
        </row>
        <row r="1047">
          <cell r="A1047" t="str">
            <v>05.001.618-0</v>
          </cell>
          <cell r="B1047" t="str">
            <v>TIRO C/PISTOLA, P/FIX. DE PINO DE 1/4" EM CONCR. ARMADO</v>
          </cell>
          <cell r="C1047" t="str">
            <v>UN</v>
          </cell>
        </row>
        <row r="1048">
          <cell r="A1048" t="str">
            <v>05.001.620-0</v>
          </cell>
          <cell r="B1048" t="str">
            <v>CORTE EM ALVEN. DE TIJ., P/COLOC. DE CX. DE 0,25 X 0,25 X 0,12M</v>
          </cell>
          <cell r="C1048" t="str">
            <v>UN</v>
          </cell>
        </row>
        <row r="1049">
          <cell r="A1049" t="str">
            <v>05.001.621-0</v>
          </cell>
          <cell r="B1049" t="str">
            <v>CORTE EM ALVEN. DE TIJ., P/COLOC. DE CX. DE 0,35 X 0,45 X 0,15M</v>
          </cell>
          <cell r="C1049" t="str">
            <v>UN</v>
          </cell>
        </row>
        <row r="1050">
          <cell r="A1050" t="str">
            <v>05.001.622-0</v>
          </cell>
          <cell r="B1050" t="str">
            <v>CORTE EM ALVEN. DE TIJ., P/COLOC. DE CX. DE 0,50 X 1,00 X 0,15M</v>
          </cell>
          <cell r="C1050" t="str">
            <v>UN</v>
          </cell>
        </row>
        <row r="1051">
          <cell r="A1051" t="str">
            <v>05.001.623-0</v>
          </cell>
          <cell r="B1051" t="str">
            <v>CORTE EM ALVEN. DE TIJ., P/COLOC. DE CX. DE 1,00 X 1,00 X 0,15M</v>
          </cell>
          <cell r="C1051" t="str">
            <v>UN</v>
          </cell>
        </row>
        <row r="1052">
          <cell r="A1052" t="str">
            <v>05.001.700-0</v>
          </cell>
          <cell r="B1052" t="str">
            <v>ARRUMACAO DE MAT. ROCHOSO EM BL. DE ATE 15KG, EM PILHAS REGULARES</v>
          </cell>
          <cell r="C1052" t="str">
            <v>M3</v>
          </cell>
        </row>
        <row r="1053">
          <cell r="A1053" t="str">
            <v>05.001.750-0</v>
          </cell>
          <cell r="B1053" t="str">
            <v>LIMPEZA DE SUPERF. DE CONCR. E DA ARMADURA, C/ESCOVA DE ACO,APOS RETIRADA DO CAPEAMENTO</v>
          </cell>
          <cell r="C1053" t="str">
            <v>M2</v>
          </cell>
        </row>
        <row r="1054">
          <cell r="A1054" t="str">
            <v>05.001.755-0</v>
          </cell>
          <cell r="B1054" t="str">
            <v>LIXAMENTO DE CONCR. APARENTE, ANTIGO, SERV. MANUAL, C/LIXA DE CALAFATE</v>
          </cell>
          <cell r="C1054" t="str">
            <v>M2</v>
          </cell>
        </row>
        <row r="1055">
          <cell r="A1055" t="str">
            <v>05.001.758-0</v>
          </cell>
          <cell r="B1055" t="str">
            <v>LIMPEZA DE SUPERF. DE CONCR. APARENTE LISO (ANTIGO), C/AGUAPURA (MANGUEIRA 1/2") E ESCOVA DE ACO</v>
          </cell>
          <cell r="C1055" t="str">
            <v>M2</v>
          </cell>
        </row>
        <row r="1056">
          <cell r="A1056" t="str">
            <v>05.001.800-0</v>
          </cell>
          <cell r="B1056" t="str">
            <v>POLIMENTO MANUAL DE PEITORIL DE MARMORITE</v>
          </cell>
          <cell r="C1056" t="str">
            <v>M</v>
          </cell>
        </row>
        <row r="1057">
          <cell r="A1057" t="str">
            <v>05.001.805-0</v>
          </cell>
          <cell r="B1057" t="str">
            <v>POLIMENTO MANUAL DE PISO E ESPELHO, EM ESCADA DE MARMORITE</v>
          </cell>
          <cell r="C1057" t="str">
            <v>M</v>
          </cell>
        </row>
        <row r="1058">
          <cell r="A1058" t="str">
            <v>05.001.810-0</v>
          </cell>
          <cell r="B1058" t="str">
            <v>POLIMENTO MANUAL DE RODAPE DE MARMORITE</v>
          </cell>
          <cell r="C1058" t="str">
            <v>M</v>
          </cell>
        </row>
        <row r="1059">
          <cell r="A1059" t="str">
            <v>05.001.815-0</v>
          </cell>
          <cell r="B1059" t="str">
            <v>POLIMENTO MANUAL DE RODAPE EM MAT. DE ALTA RESISTENCIA</v>
          </cell>
          <cell r="C1059" t="str">
            <v>M</v>
          </cell>
        </row>
        <row r="1060">
          <cell r="A1060" t="str">
            <v>05.001.820-0</v>
          </cell>
          <cell r="B1060" t="str">
            <v>LIMPEZA E POLIMENTO DE PISO DE ALTA RESISTENCIA, FEITO MECANICAMENTE</v>
          </cell>
          <cell r="C1060" t="str">
            <v>M2</v>
          </cell>
        </row>
        <row r="1061">
          <cell r="A1061" t="str">
            <v>05.001.825-0</v>
          </cell>
          <cell r="B1061" t="str">
            <v>LIMPEZA E POLIMENTO DE PISO DE MARMORITE, FEITO MECANICAMENTE</v>
          </cell>
          <cell r="C1061" t="str">
            <v>M2</v>
          </cell>
        </row>
        <row r="1062">
          <cell r="A1062" t="str">
            <v>05.001.840-0</v>
          </cell>
          <cell r="B1062" t="str">
            <v>LIMPEZA E POLIMENTO DE PISO DE MARM., FEITO MECANICAMENTE</v>
          </cell>
          <cell r="C1062" t="str">
            <v>M2</v>
          </cell>
        </row>
        <row r="1063">
          <cell r="A1063" t="str">
            <v>05.001.845-0</v>
          </cell>
          <cell r="B1063" t="str">
            <v>LIMPEZA E POLIMENTO DE PISO DE GRAN., FEITO MECANICAMENTE</v>
          </cell>
          <cell r="C1063" t="str">
            <v>M2</v>
          </cell>
        </row>
        <row r="1064">
          <cell r="A1064" t="str">
            <v>05.001.850-0</v>
          </cell>
          <cell r="B1064" t="str">
            <v>POLIMENTO MEC. E PISO CIMENTADO ANTIGO, APOS REPAROS DO REVESTIM. C/ESTUQUE DE CIM. E ADESIVO</v>
          </cell>
          <cell r="C1064" t="str">
            <v>M2</v>
          </cell>
        </row>
        <row r="1065">
          <cell r="A1065" t="str">
            <v>05.001.900-0</v>
          </cell>
          <cell r="B1065" t="str">
            <v>CORTE DE ACO (VERGALHAO),INCLUSIVE REMOCAO DO LOCAL,APOSSERVICOS DE DEMOLICAO DE CONCRETO.</v>
          </cell>
          <cell r="C1065" t="str">
            <v>KG</v>
          </cell>
        </row>
        <row r="1066">
          <cell r="A1066" t="str">
            <v>05.001.999-0</v>
          </cell>
          <cell r="B1066" t="str">
            <v>INDICE DA FAMILIA</v>
          </cell>
        </row>
        <row r="1067">
          <cell r="A1067" t="str">
            <v>05.002.001-0</v>
          </cell>
          <cell r="B1067" t="str">
            <v>DEMOLICAO C/EQUIP. DE AR COMPR., DE PISOS OU PAV. DE CONCR.SIMPLES</v>
          </cell>
          <cell r="C1067" t="str">
            <v>M3</v>
          </cell>
        </row>
        <row r="1068">
          <cell r="A1068" t="str">
            <v>05.002.002-0</v>
          </cell>
          <cell r="B1068" t="str">
            <v>DEMOLICAO C/EQUIP. DE AR COMPR., DE PISOS OU PAV. DE CONCR.ARMADO</v>
          </cell>
          <cell r="C1068" t="str">
            <v>M3</v>
          </cell>
        </row>
        <row r="1069">
          <cell r="A1069" t="str">
            <v>05.002.003-1</v>
          </cell>
          <cell r="B1069" t="str">
            <v>DEMOLICAO C/EQUIP. DE AR COMPR., DE MASSAS DE CONCR. SIMPLES, EXCETO PISOS OU PAV.</v>
          </cell>
          <cell r="C1069" t="str">
            <v>M3</v>
          </cell>
        </row>
        <row r="1070">
          <cell r="A1070" t="str">
            <v>05.002.004-0</v>
          </cell>
          <cell r="B1070" t="str">
            <v>DEMOLICAO C/EQUIP. DE AR COMPR., DE MASSAS DE CONCR. ARMADO,EXCETO PISOS OU PAV.</v>
          </cell>
          <cell r="C1070" t="str">
            <v>M3</v>
          </cell>
        </row>
        <row r="1071">
          <cell r="A1071" t="str">
            <v>05.002.005-1</v>
          </cell>
          <cell r="B1071" t="str">
            <v>DEMOLICAO C/EQUIP. DE AR COMPR., DE PAVIMENT. DE CONCR. ASF.C/ 5CM DE ESP.</v>
          </cell>
          <cell r="C1071" t="str">
            <v>M2</v>
          </cell>
        </row>
        <row r="1072">
          <cell r="A1072" t="str">
            <v>05.002.006-1</v>
          </cell>
          <cell r="B1072" t="str">
            <v>DEMOLICAO C/EQUIP. DE AR COMPR., DE PAVIMENT. DE CONCR. ASF.C/ 10CM DE ESP.</v>
          </cell>
          <cell r="C1072" t="str">
            <v>M2</v>
          </cell>
        </row>
        <row r="1073">
          <cell r="A1073" t="str">
            <v>05.002.007-0</v>
          </cell>
          <cell r="B1073" t="str">
            <v>DEMOLICAO C/EQUIP. DE AR COMPR., DE PAVIMENT. DE CONCR. ASF.C/ 5CM DE ESP., EM FAIXAS ATE 1,20M DE LARG.</v>
          </cell>
          <cell r="C1073" t="str">
            <v>M2</v>
          </cell>
        </row>
        <row r="1074">
          <cell r="A1074" t="str">
            <v>05.002.008-0</v>
          </cell>
          <cell r="B1074" t="str">
            <v>DEMOLICAO C/EQUIP. DE AR COMPR., DE PAVIMENT. DE CONCR. ASF.C/ 10CM DE ESP., EM FAIXAS ATE 1,20M DE LARG.</v>
          </cell>
          <cell r="C1074" t="str">
            <v>M2</v>
          </cell>
        </row>
        <row r="1075">
          <cell r="A1075" t="str">
            <v>05.002.009-1</v>
          </cell>
          <cell r="B1075" t="str">
            <v>DEMOLICAO C/EQUIP. DE AR COMPR., DE PAVIMENT. DE CONCR. SIMPLES, C/ 15CM DE ESP.</v>
          </cell>
          <cell r="C1075" t="str">
            <v>M2</v>
          </cell>
        </row>
        <row r="1076">
          <cell r="A1076" t="str">
            <v>05.002.010-1</v>
          </cell>
          <cell r="B1076" t="str">
            <v>DEMOLICAO C/EQUIP. DE AR COMPR., DE PAVIMENT. DE CONCR. SIMPLES, C/ 20CM DE ESP.</v>
          </cell>
          <cell r="C1076" t="str">
            <v>M2</v>
          </cell>
        </row>
        <row r="1077">
          <cell r="A1077" t="str">
            <v>05.002.011-0</v>
          </cell>
          <cell r="B1077" t="str">
            <v>DEMOLICAO C/EQUIP. DE AR COMPR., DE PAVIMENT. DE CONCR. SIMPLES, C/ 15CM DE ESP., EM FAIXAS ATE 1,20M DE LARG.</v>
          </cell>
          <cell r="C1077" t="str">
            <v>M2</v>
          </cell>
        </row>
        <row r="1078">
          <cell r="A1078" t="str">
            <v>05.002.012-0</v>
          </cell>
          <cell r="B1078" t="str">
            <v>DEMOLICAO C/EQUIP. DE AR COMPR., DE PAVIMENT. DE CONCR. SIMPLES, C/ 20CM DE ESP., EM FAIXAS ATE 1,20M DE LARG.</v>
          </cell>
          <cell r="C1078" t="str">
            <v>M2</v>
          </cell>
        </row>
        <row r="1079">
          <cell r="A1079" t="str">
            <v>05.002.013-0</v>
          </cell>
          <cell r="B1079" t="str">
            <v>DEMOLICAO C/EQUIP. DE AR COMPR., DE CONCR. ARMADO, VISANDO AEXPOSICAO OU RETIRADA DE ARMADURA</v>
          </cell>
          <cell r="C1079" t="str">
            <v>M3</v>
          </cell>
        </row>
        <row r="1080">
          <cell r="A1080" t="str">
            <v>05.002.014-0</v>
          </cell>
          <cell r="B1080" t="str">
            <v>DEMOLICAO C/EQUIP. DE AR COMPR., DE PASSEIO CIMENTADO C/ESP.ATE 10CM</v>
          </cell>
          <cell r="C1080" t="str">
            <v>M2</v>
          </cell>
        </row>
        <row r="1081">
          <cell r="A1081" t="str">
            <v>05.002.015-0</v>
          </cell>
          <cell r="B1081" t="str">
            <v>DEMOLICAO C/EQUIP. DE AR COMPR., DE BASE DE MACADAME CIMENTADO</v>
          </cell>
          <cell r="C1081" t="str">
            <v>M3</v>
          </cell>
        </row>
        <row r="1082">
          <cell r="A1082" t="str">
            <v>05.002.016-0</v>
          </cell>
          <cell r="B1082" t="str">
            <v>DEMOLICAO C/EQUIP. DE AR COMPR., DE BASE DE MACADAME BETUMINOSO</v>
          </cell>
          <cell r="C1082" t="str">
            <v>M3</v>
          </cell>
        </row>
        <row r="1083">
          <cell r="A1083" t="str">
            <v>05.002.030-0</v>
          </cell>
          <cell r="B1083" t="str">
            <v>DEMOLICAO DE PISO OU PAV. DE CONCR. SIMPLES, C/QUEDA DE MACODE 750KG, ADAPTADO A UMA ESCAVADEIRA DE 0,57M3 (3/4 JD3)</v>
          </cell>
          <cell r="C1083" t="str">
            <v>M3</v>
          </cell>
        </row>
        <row r="1084">
          <cell r="A1084" t="str">
            <v>05.002.031-0</v>
          </cell>
          <cell r="B1084" t="str">
            <v>DEMOLICAO DE PC. DE CONCR., EM POSICAO ESPECIAL,C/QUEDA DE MACO DE 750KG, ADAPTADO A UMA ESCAVADEIRA DE 0,57M3 (3/4 JD3)</v>
          </cell>
          <cell r="C1084" t="str">
            <v>M3</v>
          </cell>
        </row>
        <row r="1085">
          <cell r="A1085" t="str">
            <v>05.002.050-0</v>
          </cell>
          <cell r="B1085" t="str">
            <v>ARRANCAMENTO C/EQUIP. DE AR COMPR., DE PISO DE PARALELEP. REJUNTADO C/ARG. DE CIM. E AREIA</v>
          </cell>
          <cell r="C1085" t="str">
            <v>M2</v>
          </cell>
        </row>
        <row r="1086">
          <cell r="A1086" t="str">
            <v>05.002.055-0</v>
          </cell>
          <cell r="B1086" t="str">
            <v>ARRANCAMENTO DE TAMPAO DE FºFº (TAMPA E TELAR)</v>
          </cell>
          <cell r="C1086" t="str">
            <v>UN</v>
          </cell>
        </row>
        <row r="1087">
          <cell r="A1087" t="str">
            <v>05.002.060-0</v>
          </cell>
          <cell r="B1087" t="str">
            <v>ARRANCAMENTO E CARGA, EM CAMINHAO, DE TRILHO DE BONDE</v>
          </cell>
          <cell r="C1087" t="str">
            <v>UN</v>
          </cell>
        </row>
        <row r="1088">
          <cell r="A1088" t="str">
            <v>05.002.100-0</v>
          </cell>
          <cell r="B1088" t="str">
            <v>LEVANTAMENTO OU REBAIXAMENTO DE TAMPAO DE RUA, CONSID. DEMOL. DE CAMADA DE ASF. E CONCR., EXCL. CERCA DE PROT.</v>
          </cell>
          <cell r="C1088" t="str">
            <v>UN</v>
          </cell>
        </row>
        <row r="1089">
          <cell r="A1089" t="str">
            <v>05.002.101-0</v>
          </cell>
          <cell r="B1089" t="str">
            <v>LEVANTAMENTO OU REBAIXAMENTO DE TAMPAO DE RUA, CONSID. DEMOL. DE CAMADA DE ASF. E CONCR., INCL. CERCA DE PROT.</v>
          </cell>
          <cell r="C1089" t="str">
            <v>UN</v>
          </cell>
        </row>
        <row r="1090">
          <cell r="A1090" t="str">
            <v>05.002.102-0</v>
          </cell>
          <cell r="B1090" t="str">
            <v>LEVANTAMENTO OU REBAIXAMENTO DE TAMPAO EM PATIO, PASSEIO OUJARDIM, CONSID.DEMOL.DE CAMADA DE ASF.E CONCR.,MOV.ATE 0,50M</v>
          </cell>
          <cell r="C1090" t="str">
            <v>UN</v>
          </cell>
        </row>
        <row r="1091">
          <cell r="A1091" t="str">
            <v>05.002.105-0</v>
          </cell>
          <cell r="B1091" t="str">
            <v>LEVANTAMENTO DE TAMPAO DE RUA, UTILIZ. CONJ. DE ANEIS MET. SUPLEMENTARES, EXCL. CERCA PROTETORA</v>
          </cell>
          <cell r="C1091" t="str">
            <v>UN</v>
          </cell>
        </row>
        <row r="1092">
          <cell r="A1092" t="str">
            <v>05.002.106-0</v>
          </cell>
          <cell r="B1092" t="str">
            <v>LEVANTAMENTO DE TAMPAO DE RUA, UTILIZ. CONJ. DE ANEIS MET. SUPLEMENTARES, INCL. CERCA PROTETORA</v>
          </cell>
          <cell r="C1092" t="str">
            <v>UN</v>
          </cell>
        </row>
        <row r="1093">
          <cell r="A1093" t="str">
            <v>05.002.999-0</v>
          </cell>
          <cell r="B1093" t="str">
            <v>INDICE 05.002DEMOLICAO E ARRANCAMENTO - MECANICO</v>
          </cell>
        </row>
        <row r="1094">
          <cell r="A1094" t="str">
            <v>05.003.010-1</v>
          </cell>
          <cell r="B1094" t="str">
            <v>LIMPEZA MANUAL DE POCO DE VISITA ATE 3,00M DE PROF., EXCL. TRANSP. DO MAT. RETIRADO</v>
          </cell>
          <cell r="C1094" t="str">
            <v>M3</v>
          </cell>
        </row>
        <row r="1095">
          <cell r="A1095" t="str">
            <v>05.003.011-0</v>
          </cell>
          <cell r="B1095" t="str">
            <v>LIMPEZA MANUAL DE POCO DE VISITA ATE 3,00M DE PROF., C/TRANSP. DO MAT. RETIRADO ATE 10KM DE DIST.</v>
          </cell>
          <cell r="C1095" t="str">
            <v>M3</v>
          </cell>
        </row>
        <row r="1096">
          <cell r="A1096" t="str">
            <v>05.003.015-1</v>
          </cell>
          <cell r="B1096" t="str">
            <v>TRANSPORTE DE MAT. DEPOSITADO EM POCO DE VISITAS E GALERIAS,C/CARGA MANUAL E DESC. MEC., ATE 10KM DE DIST.</v>
          </cell>
          <cell r="C1096" t="str">
            <v>M3</v>
          </cell>
        </row>
        <row r="1097">
          <cell r="A1097" t="str">
            <v>05.003.016-1</v>
          </cell>
          <cell r="B1097" t="str">
            <v>TRANSPORTE DE MAT. DEPOSITADO EM POCO DE VISITAS E GALERIAS,C/CARGA MANUAL E DESC. MEC., ATE 20KM DE DIST.</v>
          </cell>
          <cell r="C1097" t="str">
            <v>M3</v>
          </cell>
        </row>
        <row r="1098">
          <cell r="A1098" t="str">
            <v>05.003.017-1</v>
          </cell>
          <cell r="B1098" t="str">
            <v>TRANSPORTE DE MAT. DEPOSITADO EM POCO DE VISITAS E GALERIAS,C/CARGA MANUAL E DESC. MEC., ATE 30KM DE DIST.</v>
          </cell>
          <cell r="C1098" t="str">
            <v>M3</v>
          </cell>
        </row>
        <row r="1099">
          <cell r="A1099" t="str">
            <v>05.003.020-0</v>
          </cell>
          <cell r="B1099" t="str">
            <v>LIMPEZA MANUAL DE GALERIA RETANG., C/TRANSP. DE MAT. RETIRADO, ATE 10KM DE DIST.</v>
          </cell>
          <cell r="C1099" t="str">
            <v>M3</v>
          </cell>
        </row>
        <row r="1100">
          <cell r="A1100" t="str">
            <v>05.003.021-0</v>
          </cell>
          <cell r="B1100" t="str">
            <v>LIMPEZA MANUAL DE GALERIA RETANG., C/TRANSP. DE MAT. RETIRADO, ATE 20KM DE DIST.</v>
          </cell>
          <cell r="C1100" t="str">
            <v>M3</v>
          </cell>
        </row>
        <row r="1101">
          <cell r="A1101" t="str">
            <v>05.003.022-0</v>
          </cell>
          <cell r="B1101" t="str">
            <v>LIMPEZA MANUAL DE GALERIA RETANG., C/TRANSP. DE MAT. RETIRADO, ATE 30KM DE DIST.</v>
          </cell>
          <cell r="C1101" t="str">
            <v>M3</v>
          </cell>
        </row>
        <row r="1102">
          <cell r="A1102" t="str">
            <v>05.003.040-1</v>
          </cell>
          <cell r="B1102" t="str">
            <v>LIMPEZA MEC. DE GALERIA CIRC., C/DIAM. DE 1,00M, EXCL. TRANSP. DE MAT. RETIRADO</v>
          </cell>
          <cell r="C1102" t="str">
            <v>M3</v>
          </cell>
        </row>
        <row r="1103">
          <cell r="A1103" t="str">
            <v>05.003.041-0</v>
          </cell>
          <cell r="B1103" t="str">
            <v>LIMPEZA MEC. DE GALERIA CIRC., C/DIAM. MAIOR QUE 1,00M E TRANSP. DE MAT. ATE 10KM</v>
          </cell>
          <cell r="C1103" t="str">
            <v>M3</v>
          </cell>
        </row>
        <row r="1104">
          <cell r="A1104" t="str">
            <v>05.003.042-0</v>
          </cell>
          <cell r="B1104" t="str">
            <v>LIMPEZA MEC. DE GALERIA CIRC., C/DIAM. DE 1,00M E TRANSP. DEMAT. ATE 10KM</v>
          </cell>
          <cell r="C1104" t="str">
            <v>M3</v>
          </cell>
        </row>
        <row r="1105">
          <cell r="A1105" t="str">
            <v>05.003.043-0</v>
          </cell>
          <cell r="B1105" t="str">
            <v>LIMPEZA MEC. DE GALERIA CIRC., C/DIAM. DE 0,90M E TRANSP. DEMAT. ATE 10KM</v>
          </cell>
          <cell r="C1105" t="str">
            <v>M3</v>
          </cell>
        </row>
        <row r="1106">
          <cell r="A1106" t="str">
            <v>05.003.044-0</v>
          </cell>
          <cell r="B1106" t="str">
            <v>LIMPEZA MEC. DE GALERIA CIRC., C/DIAM. DE 0,80M E TRANSP. DEMAT. ATE 10KM</v>
          </cell>
          <cell r="C1106" t="str">
            <v>M3</v>
          </cell>
        </row>
        <row r="1107">
          <cell r="A1107" t="str">
            <v>05.003.045-0</v>
          </cell>
          <cell r="B1107" t="str">
            <v>LIMPEZA MEC. DE GALERIA CIRC., C/DIAM. DE 0,70M E TRANSP. DEMAT. ATE 10KM</v>
          </cell>
          <cell r="C1107" t="str">
            <v>M3</v>
          </cell>
        </row>
        <row r="1108">
          <cell r="A1108" t="str">
            <v>05.003.046-0</v>
          </cell>
          <cell r="B1108" t="str">
            <v>LIMPEZA MEC. DE GALERIA CIRC., C/DIAM. DE 0,60M E TRANSP. DEMAT. ATE 10KM</v>
          </cell>
          <cell r="C1108" t="str">
            <v>M3</v>
          </cell>
        </row>
        <row r="1109">
          <cell r="A1109" t="str">
            <v>05.003.047-0</v>
          </cell>
          <cell r="B1109" t="str">
            <v>LIMPEZA MEC. DE GALERIA CIRC., C/DIAM. DE 0,50M E TRANSP. DEMAT. ATE 10KM</v>
          </cell>
          <cell r="C1109" t="str">
            <v>M3</v>
          </cell>
        </row>
        <row r="1110">
          <cell r="A1110" t="str">
            <v>05.003.048-0</v>
          </cell>
          <cell r="B1110" t="str">
            <v>LIMPEZA MEC. DE GALERIA CIRC., C/DIAM. DE 0,40M E TRANSP. DEMAT. ATE 10KM</v>
          </cell>
          <cell r="C1110" t="str">
            <v>M3</v>
          </cell>
        </row>
        <row r="1111">
          <cell r="A1111" t="str">
            <v>05.003.049-0</v>
          </cell>
          <cell r="B1111" t="str">
            <v>LIMPEZA MEC. DE GALERIA CIRC., C/DIAM. DE 0,30M E TRANSP. DEMAT. ATE 10KM</v>
          </cell>
          <cell r="C1111" t="str">
            <v>M3</v>
          </cell>
        </row>
        <row r="1112">
          <cell r="A1112" t="str">
            <v>05.003.050-0</v>
          </cell>
          <cell r="B1112" t="str">
            <v>LIMPEZA MEC. DE GALERIA RETANG., C/TRANSP. DE MAT. ATE 10KM</v>
          </cell>
          <cell r="C1112" t="str">
            <v>M3</v>
          </cell>
        </row>
        <row r="1113">
          <cell r="A1113" t="str">
            <v>05.003.051-0</v>
          </cell>
          <cell r="B1113" t="str">
            <v>LIMPEZA MEC. DE GALERIA CIRC., C/DIAM. MAIOR QUE 1,00M E TRANSP. DE MAT. ATE 20KM</v>
          </cell>
          <cell r="C1113" t="str">
            <v>M3</v>
          </cell>
        </row>
        <row r="1114">
          <cell r="A1114" t="str">
            <v>05.003.052-0</v>
          </cell>
          <cell r="B1114" t="str">
            <v>LIMPEZA MEC. DE GALERIA CIRC., C/DIAM. DE 1,00M E TRANSP. DEMAT. ATE 20KM</v>
          </cell>
          <cell r="C1114" t="str">
            <v>M3</v>
          </cell>
        </row>
        <row r="1115">
          <cell r="A1115" t="str">
            <v>05.003.053-0</v>
          </cell>
          <cell r="B1115" t="str">
            <v>LIMPEZA MEC. DE GALERIA CIRC., C/DIAM. DE 0,90M E TRANSP. DEMAT. ATE 20KM</v>
          </cell>
          <cell r="C1115" t="str">
            <v>M3</v>
          </cell>
        </row>
        <row r="1116">
          <cell r="A1116" t="str">
            <v>05.003.054-0</v>
          </cell>
          <cell r="B1116" t="str">
            <v>LIMPEZA MEC. DE GALERIA CIRC., C/DIAM. DE 0,80M E TRANSP. DEMAT. ATE 20KM</v>
          </cell>
          <cell r="C1116" t="str">
            <v>M3</v>
          </cell>
        </row>
        <row r="1117">
          <cell r="A1117" t="str">
            <v>05.003.055-0</v>
          </cell>
          <cell r="B1117" t="str">
            <v>LIMPEZA MEC. DE GALERIA CIRC., C/DIAM. DE 0,70M E TRANSP. DEMAT. ATE 20KM</v>
          </cell>
          <cell r="C1117" t="str">
            <v>M3</v>
          </cell>
        </row>
        <row r="1118">
          <cell r="A1118" t="str">
            <v>05.003.056-0</v>
          </cell>
          <cell r="B1118" t="str">
            <v>LIMPEZA MEC. DE GALERIA CIRC., C/DIAM. DE 0,60M E TRANSP. DEMAT. ATE 20KM</v>
          </cell>
          <cell r="C1118" t="str">
            <v>M3</v>
          </cell>
        </row>
        <row r="1119">
          <cell r="A1119" t="str">
            <v>05.003.057-0</v>
          </cell>
          <cell r="B1119" t="str">
            <v>LIMPEZA MEC. DE GALERIA CIRC., C/DIAM. DE 0,50M E TRANSP. DEMAT. ATE 20KM</v>
          </cell>
          <cell r="C1119" t="str">
            <v>M3</v>
          </cell>
        </row>
        <row r="1120">
          <cell r="A1120" t="str">
            <v>05.003.058-0</v>
          </cell>
          <cell r="B1120" t="str">
            <v>LIMPEZA MEC. DE GALERIA CIRC., C/DIAM. DE 0,40M E TRANSP. DEMAT. ATE 20KM</v>
          </cell>
          <cell r="C1120" t="str">
            <v>M3</v>
          </cell>
        </row>
        <row r="1121">
          <cell r="A1121" t="str">
            <v>05.003.059-0</v>
          </cell>
          <cell r="B1121" t="str">
            <v>LIMPEZA MEC. DE GALERIA CIRC., C/DIAM. DE 0,30M E TRANSP. DEMAT. ATE 20KM</v>
          </cell>
          <cell r="C1121" t="str">
            <v>M3</v>
          </cell>
        </row>
        <row r="1122">
          <cell r="A1122" t="str">
            <v>05.003.060-0</v>
          </cell>
          <cell r="B1122" t="str">
            <v>LIMPEZA MEC. DE GALERIA RETANG., C/TRANSP. DE MAT. ATE 20KM</v>
          </cell>
          <cell r="C1122" t="str">
            <v>M3</v>
          </cell>
        </row>
        <row r="1123">
          <cell r="A1123" t="str">
            <v>05.003.061-0</v>
          </cell>
          <cell r="B1123" t="str">
            <v>LIMPEZA MEC. DE GALERIA CIRC., C/DIAM. MAIOR QUE 1,00M E TRANSP. DE MAT. ATE 30KM</v>
          </cell>
          <cell r="C1123" t="str">
            <v>M3</v>
          </cell>
        </row>
        <row r="1124">
          <cell r="A1124" t="str">
            <v>05.003.062-0</v>
          </cell>
          <cell r="B1124" t="str">
            <v>LIMPEZA MEC. DE GALERIA CIRC., C/DIAM. DE 1,00M E TRANSP. DEMAT. ATE 30KM</v>
          </cell>
          <cell r="C1124" t="str">
            <v>M3</v>
          </cell>
        </row>
        <row r="1125">
          <cell r="A1125" t="str">
            <v>05.003.063-0</v>
          </cell>
          <cell r="B1125" t="str">
            <v>LIMPEZA MEC. DE GALERIA CIRC., C/DIAM. DE 0,90M E TRANSP. DEMAT. ATE 30KM</v>
          </cell>
          <cell r="C1125" t="str">
            <v>M3</v>
          </cell>
        </row>
        <row r="1126">
          <cell r="A1126" t="str">
            <v>05.003.064-0</v>
          </cell>
          <cell r="B1126" t="str">
            <v>LIMPEZA MEC. DE GALERIA CIRC., C/DIAM. DE 0,80M E TRANSP. DEMAT. ATE 30KM</v>
          </cell>
          <cell r="C1126" t="str">
            <v>M3</v>
          </cell>
        </row>
        <row r="1127">
          <cell r="A1127" t="str">
            <v>05.003.065-0</v>
          </cell>
          <cell r="B1127" t="str">
            <v>LIMPEZA MEC. DE GALERIA CIRC., C/DIAM. DE 0,70M E TRANSP. DEMAT. ATE 30KM</v>
          </cell>
          <cell r="C1127" t="str">
            <v>M3</v>
          </cell>
        </row>
        <row r="1128">
          <cell r="A1128" t="str">
            <v>05.003.066-0</v>
          </cell>
          <cell r="B1128" t="str">
            <v>LIMPEZA MEC. DE GALERIA CIRC., C/DIAM. DE 0,60M E TRANSP. DEMAT. ATE 30KM</v>
          </cell>
          <cell r="C1128" t="str">
            <v>M3</v>
          </cell>
        </row>
        <row r="1129">
          <cell r="A1129" t="str">
            <v>05.003.067-0</v>
          </cell>
          <cell r="B1129" t="str">
            <v>LIMPEZA MEC. DE GALERIA CIRC., C/DIAM. DE 0,50M E TRANSP. DEMAT. ATE 30KM</v>
          </cell>
          <cell r="C1129" t="str">
            <v>M3</v>
          </cell>
        </row>
        <row r="1130">
          <cell r="A1130" t="str">
            <v>05.003.068-0</v>
          </cell>
          <cell r="B1130" t="str">
            <v>LIMPEZA MEC. DE GALERIA CIRC., C/DIAM. DE 0,40M E TRANSP. DEMAT. ATE 30KM</v>
          </cell>
          <cell r="C1130" t="str">
            <v>M3</v>
          </cell>
        </row>
        <row r="1131">
          <cell r="A1131" t="str">
            <v>05.003.069-0</v>
          </cell>
          <cell r="B1131" t="str">
            <v>LIMPEZA MEC. DE GALERIA CIRC., C/DIAM. DE 0,30M E TRANSP. DEMAT. ATE 30KM</v>
          </cell>
          <cell r="C1131" t="str">
            <v>M3</v>
          </cell>
        </row>
        <row r="1132">
          <cell r="A1132" t="str">
            <v>05.003.070-0</v>
          </cell>
          <cell r="B1132" t="str">
            <v>LIMPEZA MEC. DE GALERIA RETANG., C/TRANSP. DE MAT. ATE 30KM</v>
          </cell>
          <cell r="C1132" t="str">
            <v>M3</v>
          </cell>
        </row>
        <row r="1133">
          <cell r="A1133" t="str">
            <v>05.003.080-0</v>
          </cell>
          <cell r="B1133" t="str">
            <v>LIMPEZA MEC. DE RAMAL DE RALO, C/DIAM. MENOR QUE 0,40M E TRANSP. DE MAT. ATE 10KM</v>
          </cell>
          <cell r="C1133" t="str">
            <v>M3</v>
          </cell>
        </row>
        <row r="1134">
          <cell r="A1134" t="str">
            <v>05.003.081-0</v>
          </cell>
          <cell r="B1134" t="str">
            <v>LIMPEZA MEC. DE RAMAL DE RALO, C/DIAM. MENOR QUE 0,40M E TRANSP. DE MAT. ATE 20KM</v>
          </cell>
          <cell r="C1134" t="str">
            <v>M3</v>
          </cell>
        </row>
        <row r="1135">
          <cell r="A1135" t="str">
            <v>05.003.082-0</v>
          </cell>
          <cell r="B1135" t="str">
            <v>LIMPEZA MEC. DE RAMAL DE RALO, C/DIAM. MENOR QUE 0,40M E TRANSP. DE MAT. ATE 30KM</v>
          </cell>
          <cell r="C1135" t="str">
            <v>M3</v>
          </cell>
        </row>
        <row r="1136">
          <cell r="A1136" t="str">
            <v>05.003.090-0</v>
          </cell>
          <cell r="B1136" t="str">
            <v>LIMPEZA MANUAL DE RAMAL DE RALO, C/DIAM. MENOR QUE 0,40M E TRANSP. DE MAT. ATE 10KM</v>
          </cell>
          <cell r="C1136" t="str">
            <v>M3</v>
          </cell>
        </row>
        <row r="1137">
          <cell r="A1137" t="str">
            <v>05.003.091-0</v>
          </cell>
          <cell r="B1137" t="str">
            <v>LIMPEZA MANUAL DE RAMAL DE RALO, C/DIAM. MENOR QUE 0,40M E TRANSP. DE MAT. ATE 20KM</v>
          </cell>
          <cell r="C1137" t="str">
            <v>M3</v>
          </cell>
        </row>
        <row r="1138">
          <cell r="A1138" t="str">
            <v>05.003.092-0</v>
          </cell>
          <cell r="B1138" t="str">
            <v>LIMPEZA MANUAL DE RAMAL DE RALO, C/DIAM. MENOR QUE 0,40M E TRANSP. DE MAT. ATE 30KM</v>
          </cell>
          <cell r="C1138" t="str">
            <v>M3</v>
          </cell>
        </row>
        <row r="1139">
          <cell r="A1139" t="str">
            <v>05.003.150-0</v>
          </cell>
          <cell r="B1139" t="str">
            <v>LIMPEZA MEC. DE GALERIA CIRC., C/DIAM. DE 1,00M, EXCL. ALUGUEL DO EQUIP. E TRANSP. DE MAT. RETIRADO</v>
          </cell>
          <cell r="C1139" t="str">
            <v>M3</v>
          </cell>
        </row>
        <row r="1140">
          <cell r="A1140" t="str">
            <v>05.003.151-0</v>
          </cell>
          <cell r="B1140" t="str">
            <v>LIMPEZA MEC. DE GALERIA CIRC., C/DIAM. MAIOR QUE 1,00M E TRANSP. DE MAT. ATE 10KM, EXCL. ALUGUEL DO EQUIP.</v>
          </cell>
          <cell r="C1140" t="str">
            <v>M3</v>
          </cell>
        </row>
        <row r="1141">
          <cell r="A1141" t="str">
            <v>05.003.152-0</v>
          </cell>
          <cell r="B1141" t="str">
            <v>LIMPEZA MEC. DE GALERIA CIRC., C/DIAM. DE 1,00M E TRANSP. DEMAT. ATE 10KM, EXCL. ALUGUEL DO EQUIP.</v>
          </cell>
          <cell r="C1141" t="str">
            <v>M3</v>
          </cell>
        </row>
        <row r="1142">
          <cell r="A1142" t="str">
            <v>05.003.154-0</v>
          </cell>
          <cell r="B1142" t="str">
            <v>LIMPEZA MEC. DE GALERIA CIRC., C/DIAM. DE 0,90M E TRANSP. DEMAT. ATE 10KM, EXCL. ALUGUEL DO EQUIP.</v>
          </cell>
          <cell r="C1142" t="str">
            <v>M3</v>
          </cell>
        </row>
        <row r="1143">
          <cell r="A1143" t="str">
            <v>05.003.155-0</v>
          </cell>
          <cell r="B1143" t="str">
            <v>LIMPEZA MEC. DE GALERIA CIRC., C/DIAM. DE 0,80M E TRANSP. DEMAT. ATE 10KM, EXCL. ALUGUEL DO EQUIP.</v>
          </cell>
          <cell r="C1143" t="str">
            <v>M3</v>
          </cell>
        </row>
        <row r="1144">
          <cell r="A1144" t="str">
            <v>05.003.156-0</v>
          </cell>
          <cell r="B1144" t="str">
            <v>LIMPEZA MEC. DE GALERIA CIRC., C/DIAM. DE 0,70M E TRANSP. DEMAT. ATE 10KM, EXCL. ALUGUEL DO EQUIP.</v>
          </cell>
          <cell r="C1144" t="str">
            <v>M3</v>
          </cell>
        </row>
        <row r="1145">
          <cell r="A1145" t="str">
            <v>05.003.157-0</v>
          </cell>
          <cell r="B1145" t="str">
            <v>LIMPEZA MEC. DE GALERIA CIRC., C/DIAM. DE 0,60M E TRANSP. DEMAT. ATE 10KM, EXCL. ALUGUEL DO EQUIP.</v>
          </cell>
          <cell r="C1145" t="str">
            <v>M3</v>
          </cell>
        </row>
        <row r="1146">
          <cell r="A1146" t="str">
            <v>05.003.158-0</v>
          </cell>
          <cell r="B1146" t="str">
            <v>LIMPEZA MEC. DE GALERIA CIRC., C/DIAM. DE 0,50M E TRANSP. DEMAT. ATE 10KM, EXCL. ALUGUEL DO EQUIP.</v>
          </cell>
          <cell r="C1146" t="str">
            <v>M3</v>
          </cell>
        </row>
        <row r="1147">
          <cell r="A1147" t="str">
            <v>05.003.159-0</v>
          </cell>
          <cell r="B1147" t="str">
            <v>LIMPEZA MEC. DE GALERIA CIRC., C/DIAM. DE 0,40M E TRANSP. DEMAT. ATE 10KM, EXCL. ALUGUEL DO EQUIP.</v>
          </cell>
          <cell r="C1147" t="str">
            <v>M3</v>
          </cell>
        </row>
        <row r="1148">
          <cell r="A1148" t="str">
            <v>05.003.161-0</v>
          </cell>
          <cell r="B1148" t="str">
            <v>LIMPEZA MEC. DE GALERIA CIRC., C/DIAM. DE 0,30M E TRANSP. DEMAT. ATE 10KM, EXCL. ALUGUEL DO EQUIP.</v>
          </cell>
          <cell r="C1148" t="str">
            <v>M3</v>
          </cell>
        </row>
        <row r="1149">
          <cell r="A1149" t="str">
            <v>05.003.162-0</v>
          </cell>
          <cell r="B1149" t="str">
            <v>LIMPEZA MEC. DE GALERIA RETANG., C/TRANSP. DE MAT. ATE 10KM,EXCL. ALUGUEL DO EQUIP.</v>
          </cell>
          <cell r="C1149" t="str">
            <v>M3</v>
          </cell>
        </row>
        <row r="1150">
          <cell r="A1150" t="str">
            <v>05.003.163-0</v>
          </cell>
          <cell r="B1150" t="str">
            <v>LIMPEZA MEC. DE GALERIA CIRC., C/DIAM. MAIOR QUE 1,00M E TRANSP. DE MAT. ATE 20KM, EXCL. ALUGUEL DO EQUIP.</v>
          </cell>
          <cell r="C1150" t="str">
            <v>M3</v>
          </cell>
        </row>
        <row r="1151">
          <cell r="A1151" t="str">
            <v>05.003.164-0</v>
          </cell>
          <cell r="B1151" t="str">
            <v>LIMPEZA MEC. DE GALERIA CIRC., C/DIAM. DE 1,00M E TRANSP. DEMAT. ATE 20KM, EXCL. ALUGUEL DO EQUIP.</v>
          </cell>
          <cell r="C1151" t="str">
            <v>M3</v>
          </cell>
        </row>
        <row r="1152">
          <cell r="A1152" t="str">
            <v>05.003.165-0</v>
          </cell>
          <cell r="B1152" t="str">
            <v>LIMPEZA MEC. DE GALERIA CIRC., C/DIAM. DE 0,90M E TRANSP. DEMAT. ATE 20KM, EXCL. ALUGUEL DO EQUIP.</v>
          </cell>
          <cell r="C1152" t="str">
            <v>M3</v>
          </cell>
        </row>
        <row r="1153">
          <cell r="A1153" t="str">
            <v>05.003.166-0</v>
          </cell>
          <cell r="B1153" t="str">
            <v>LIMPEZA MEC. DE GALERIA CIRC., C/DIAM. DE 0,80M E TRANSP. DEMAT. ATE 20KM, EXCL. ALUGUEL DO EQUIP.</v>
          </cell>
          <cell r="C1153" t="str">
            <v>M3</v>
          </cell>
        </row>
        <row r="1154">
          <cell r="A1154" t="str">
            <v>05.003.167-0</v>
          </cell>
          <cell r="B1154" t="str">
            <v>LIMPEZA MEC. DE GALERIA CIRC., C/DIAM. DE 0,70M E TRANSP. DEMAT. ATE 20KM, EXCL. ALUGUEL DO EQUIP.</v>
          </cell>
          <cell r="C1154" t="str">
            <v>M3</v>
          </cell>
        </row>
        <row r="1155">
          <cell r="A1155" t="str">
            <v>05.003.168-0</v>
          </cell>
          <cell r="B1155" t="str">
            <v>LIMPEZA MEC. DE GALERIA CIRC., C/DIAM. DE 0,60M E TRANSP. DEMAT. ATE 20KM, EXCL. ALUGUEL DO EQUIP.</v>
          </cell>
          <cell r="C1155" t="str">
            <v>M3</v>
          </cell>
        </row>
        <row r="1156">
          <cell r="A1156" t="str">
            <v>05.003.169-0</v>
          </cell>
          <cell r="B1156" t="str">
            <v>LIMPEZA MEC. DE GALERIA CIRC., C/DIAM. DE 0,50M E TRANSP. DEMAT. ATE 20KM, EXCL. ALUGUEL DO EQUIP.</v>
          </cell>
          <cell r="C1156" t="str">
            <v>M3</v>
          </cell>
        </row>
        <row r="1157">
          <cell r="A1157" t="str">
            <v>05.003.170-0</v>
          </cell>
          <cell r="B1157" t="str">
            <v>LIMPEZA MEC. DE GALERIA CIRC., C/DIAM. DE 0,40M E TRANSP. DEMAT. ATE 20KM, EXCL. ALUGUEL DO EQUIP.</v>
          </cell>
          <cell r="C1157" t="str">
            <v>M3</v>
          </cell>
        </row>
        <row r="1158">
          <cell r="A1158" t="str">
            <v>05.003.171-0</v>
          </cell>
          <cell r="B1158" t="str">
            <v>LIMPEZA MEC. DE GALERIA CIRC., C/DIAM. DE 0,30M E TRANSP. DEMAT. ATE 20KM, EXCL. ALUGUEL DO EQUIP.</v>
          </cell>
          <cell r="C1158" t="str">
            <v>M3</v>
          </cell>
        </row>
        <row r="1159">
          <cell r="A1159" t="str">
            <v>05.003.172-0</v>
          </cell>
          <cell r="B1159" t="str">
            <v>LIMPEZA MEC. DE GALERIA RETANG., C/TRANSP. DE MAT. ATE 20KM,EXCL. ALUGUEL DO EQUIP.</v>
          </cell>
          <cell r="C1159" t="str">
            <v>M3</v>
          </cell>
        </row>
        <row r="1160">
          <cell r="A1160" t="str">
            <v>05.003.173-0</v>
          </cell>
          <cell r="B1160" t="str">
            <v>LIMPEZA MEC. DE GALERIA CIRC., C/DIAM. MAIOR QUE 1,00M E TRANSP. DE MAT. ATE 30KM, EXCL. ALUGUEL DO EQUIP.</v>
          </cell>
          <cell r="C1160" t="str">
            <v>M3</v>
          </cell>
        </row>
        <row r="1161">
          <cell r="A1161" t="str">
            <v>05.003.174-0</v>
          </cell>
          <cell r="B1161" t="str">
            <v>LIMPEZA MEC. DE GALERIA CIRC., C/DIAM. DE 1,00M E TRANSP. DEMAT.ATE 30KM, EXCL. ALUGUEL DO EQUIP.</v>
          </cell>
          <cell r="C1161" t="str">
            <v>M3</v>
          </cell>
        </row>
        <row r="1162">
          <cell r="A1162" t="str">
            <v>05.003.175-0</v>
          </cell>
          <cell r="B1162" t="str">
            <v>LIMPEZA MEC. DE GALERIA CIRC., C/DIAM. DE 0,90M E TRANSP. DEMAT. ATE 30KM, EXCL. ALUGUEL DO EQUIP.</v>
          </cell>
          <cell r="C1162" t="str">
            <v>M3</v>
          </cell>
        </row>
        <row r="1163">
          <cell r="A1163" t="str">
            <v>05.003.176-0</v>
          </cell>
          <cell r="B1163" t="str">
            <v>LIMPEZA MEC. DE GALERIA CIRC., C/DIAM. DE 0,80M E TRANSP. DEMAT. ATE 30KM, EXCL. ALUGUEL DO EQUIP.</v>
          </cell>
          <cell r="C1163" t="str">
            <v>M3</v>
          </cell>
        </row>
        <row r="1164">
          <cell r="A1164" t="str">
            <v>05.003.177-0</v>
          </cell>
          <cell r="B1164" t="str">
            <v>LIMPEZA MEC. DE GALERIA CIRC., C/DIAM. DE 0,70M E TRANSP. DEMAT. ATE 30KM, EXCL. ALUGUEL DO EQUIP.</v>
          </cell>
          <cell r="C1164" t="str">
            <v>M3</v>
          </cell>
        </row>
        <row r="1165">
          <cell r="A1165" t="str">
            <v>05.003.178-0</v>
          </cell>
          <cell r="B1165" t="str">
            <v>LIMPEZA MEC. DE GALERIA CIRC., C/DIAM. DE 0,60M E TRANSP. DEMAT. ATE 30KM, EXCL. ALUGUEL DO EQUIP.</v>
          </cell>
          <cell r="C1165" t="str">
            <v>M3</v>
          </cell>
        </row>
        <row r="1166">
          <cell r="A1166" t="str">
            <v>05.003.180-0</v>
          </cell>
          <cell r="B1166" t="str">
            <v>LIMPEZA MEC. DE GALERIA CIRC., C/DIAM. DE 0,50M E TRANSP. DEMAT. ATE 30KM, EXCL. ALUGUEL DO EQUIP.</v>
          </cell>
          <cell r="C1166" t="str">
            <v>M3</v>
          </cell>
        </row>
        <row r="1167">
          <cell r="A1167" t="str">
            <v>05.003.181-0</v>
          </cell>
          <cell r="B1167" t="str">
            <v>LIMPEZA MEC. DE GALERIA CIRC., C/DIAM. DE 0,40M E TRANSP. DEMAT. ATE 30KM, EXCL. ALUGUEL DO EQUIP.</v>
          </cell>
          <cell r="C1167" t="str">
            <v>M3</v>
          </cell>
        </row>
        <row r="1168">
          <cell r="A1168" t="str">
            <v>05.003.182-0</v>
          </cell>
          <cell r="B1168" t="str">
            <v>LIMPEZA MEC. DE GALERIA CIRC., C/DIAM. DE 0,30M E TRANSP. DEMAT. ATE 30KM, EXCL. ALUGUEL DO EQUIP.</v>
          </cell>
          <cell r="C1168" t="str">
            <v>M3</v>
          </cell>
        </row>
        <row r="1169">
          <cell r="A1169" t="str">
            <v>05.003.183-0</v>
          </cell>
          <cell r="B1169" t="str">
            <v>LIMPEZA MEC. DE GALERIA RETANG., C/TRANSP. DE MAT. ATE 30KM,EXCL. ALUGUEL DO EQUIP.</v>
          </cell>
          <cell r="C1169" t="str">
            <v>M3</v>
          </cell>
        </row>
        <row r="1170">
          <cell r="A1170" t="str">
            <v>05.003.195-0</v>
          </cell>
          <cell r="B1170" t="str">
            <v>LIMPEZA MEC. DE RAMAL DE RALO, C/DIAM. MENOR QUE 0,40M E TRANSP. DE MAT. ATE 10KM, EXCL. ALUGUEL DO EQUIP.</v>
          </cell>
          <cell r="C1170" t="str">
            <v>M3</v>
          </cell>
        </row>
        <row r="1171">
          <cell r="A1171" t="str">
            <v>05.003.999-0</v>
          </cell>
          <cell r="B1171" t="str">
            <v>INDICE 05.003LIMPEZA DE POCOS DE VISITA - E GALERIAS</v>
          </cell>
        </row>
        <row r="1172">
          <cell r="A1172" t="str">
            <v>05.004.010-0</v>
          </cell>
          <cell r="B1172" t="str">
            <v>LIMPEZA DE CONCR. APARENTE, C/JATO D'AGUA, SOLVENTE E ESCOVADE PIACAVA</v>
          </cell>
          <cell r="C1172" t="str">
            <v>M2</v>
          </cell>
        </row>
        <row r="1173">
          <cell r="A1173" t="str">
            <v>05.004.011-0</v>
          </cell>
          <cell r="B1173" t="str">
            <v>LIMPEZA OU PREP. DE SUPERF. DE CONCR., C/JATO DE AREIA SEGUIDO DE AGUA OU AR, RENDIMENTO MEDIO DE 5,00M2/H</v>
          </cell>
          <cell r="C1173" t="str">
            <v>M2</v>
          </cell>
        </row>
        <row r="1174">
          <cell r="A1174" t="str">
            <v>05.004.012-0</v>
          </cell>
          <cell r="B1174" t="str">
            <v>LIMPEZA OU PREP. DE ARMADURAS INT., C/JATO DE AREIA SEGUIDODE AGUA OU AR, RENDIMENTO MEDIO DE 5,00M2/H</v>
          </cell>
          <cell r="C1174" t="str">
            <v>M2</v>
          </cell>
        </row>
        <row r="1175">
          <cell r="A1175" t="str">
            <v>05.004.013-0</v>
          </cell>
          <cell r="B1175" t="str">
            <v>LIMPEZA OU PREP. DE SUPERF. DE CONCR., C/JATO DE AREIA SEGUIDO DE AGUA OU AR, RENDIMENTO MEDIO DE 7,50M2/H</v>
          </cell>
          <cell r="C1175" t="str">
            <v>M2</v>
          </cell>
        </row>
        <row r="1176">
          <cell r="A1176" t="str">
            <v>05.004.014-0</v>
          </cell>
          <cell r="B1176" t="str">
            <v>LIMPEZA OU PREP. DE SUPERF. DE CONCR., C/JATO DE AREIA SEGUIDO DE AGUA OU AR, RENDIMENTO MEDIO DE 10,00M2/H</v>
          </cell>
          <cell r="C1176" t="str">
            <v>M2</v>
          </cell>
        </row>
        <row r="1177">
          <cell r="A1177" t="str">
            <v>05.004.015-0</v>
          </cell>
          <cell r="B1177" t="str">
            <v>LIMPEZA OU PREP. DE SUPERF. DE CONCR., C/JATO DE AREIA SEGUIDO DE AGUA OU AR, RENDIMENTO MEDIO DE 15,00M2/H</v>
          </cell>
          <cell r="C1177" t="str">
            <v>M2</v>
          </cell>
        </row>
        <row r="1178">
          <cell r="A1178" t="str">
            <v>05.004.020-0</v>
          </cell>
          <cell r="B1178" t="str">
            <v>LIMPEZA OU PREPARACAO DE ESTRUTURA METALICA, C/JATO DE AREIA</v>
          </cell>
          <cell r="C1178" t="str">
            <v>M2</v>
          </cell>
        </row>
        <row r="1179">
          <cell r="A1179" t="str">
            <v>05.004.025-0</v>
          </cell>
          <cell r="B1179" t="str">
            <v>LIMPEZA DE SUPERF. MET. EM PONTES, VIADUTOS OU SEMELHANTES,C/LIXADEIRA E RASPADEIRA, PRODUCAO MEDIA DE 280,00M2/MES</v>
          </cell>
          <cell r="C1179" t="str">
            <v>M2</v>
          </cell>
        </row>
        <row r="1180">
          <cell r="A1180" t="str">
            <v>05.004.026-0</v>
          </cell>
          <cell r="B1180" t="str">
            <v>LIMPEZA DE SUPERF. MET. EM PONTES, VIADUTOS OU SEMELHANTES,C/LIXADEIRA E RASPADEIRA, PRODUCAO MEDIA DE 100,00M2/MES</v>
          </cell>
          <cell r="C1180" t="str">
            <v>M2</v>
          </cell>
        </row>
        <row r="1181">
          <cell r="A1181" t="str">
            <v>05.004.027-0</v>
          </cell>
          <cell r="B1181" t="str">
            <v>LIMPEZA DE SUPERF. MET. EM PONTES, VIADUTOS OU SEMELHANTES,C/LIXADEIRA E RASPADEIRA, PRODUCAO MEDIA DE 180,00M2/MES</v>
          </cell>
          <cell r="C1181" t="str">
            <v>M2</v>
          </cell>
        </row>
        <row r="1182">
          <cell r="A1182" t="str">
            <v>05.004.028-0</v>
          </cell>
          <cell r="B1182" t="str">
            <v>LIMPEZA DE SUPERF. MET. EM PONTES, VIADUTOS OU SEMELHANTES,C/LIXADEIRA E RASPADEIRA, PRODUCAO MEDIA DE 350,00M2/MES</v>
          </cell>
          <cell r="C1182" t="str">
            <v>M2</v>
          </cell>
        </row>
        <row r="1183">
          <cell r="A1183" t="str">
            <v>05.004.030-0</v>
          </cell>
          <cell r="B1183" t="str">
            <v>LIMPEZA DE TUNEL, C/JATO D'AGUA, SOLVENTE E ESCOVA DE PIACAVA</v>
          </cell>
          <cell r="C1183" t="str">
            <v>M2</v>
          </cell>
        </row>
        <row r="1184">
          <cell r="A1184" t="str">
            <v>05.004.999-0</v>
          </cell>
          <cell r="B1184" t="str">
            <v>INDICE 05.004LIMPEZA SUP.METALICOS CONCRETO E TUNEL</v>
          </cell>
        </row>
        <row r="1185">
          <cell r="A1185" t="str">
            <v>05.005.001-1</v>
          </cell>
          <cell r="B1185" t="str">
            <v>ANDAIME DE PINHO DE 1ª, ATE 7,00M DE ALT., C/APROVEIT. DA MAD. 3 VEZES</v>
          </cell>
          <cell r="C1185" t="str">
            <v>M3</v>
          </cell>
        </row>
        <row r="1186">
          <cell r="A1186" t="str">
            <v>05.005.002-0</v>
          </cell>
          <cell r="B1186" t="str">
            <v>ANDAIME DE PINHO DE 1ª, ATE 7,00M DE ALT., C/APROVEIT. DA MAD. 5 VEZES</v>
          </cell>
          <cell r="C1186" t="str">
            <v>M3</v>
          </cell>
        </row>
        <row r="1187">
          <cell r="A1187" t="str">
            <v>05.005.003-1</v>
          </cell>
          <cell r="B1187" t="str">
            <v>ANDAIME DE PINHO DE 1ª, DE 7,00 A 14,00M DE ALT., C/APROVEIT. DA MAD. 2 VEZES</v>
          </cell>
          <cell r="C1187" t="str">
            <v>M3</v>
          </cell>
        </row>
        <row r="1188">
          <cell r="A1188" t="str">
            <v>05.005.004-0</v>
          </cell>
          <cell r="B1188" t="str">
            <v>ANDAIME DE TORAS DE EUCALIPTO, C/APROVEIT. DA MAD. 20 VEZES,PASSARELA DE PINHO DE 1ª C/APROVEIT. DE 5 VEZES</v>
          </cell>
          <cell r="C1188" t="str">
            <v>M3</v>
          </cell>
        </row>
        <row r="1189">
          <cell r="A1189" t="str">
            <v>05.005.005-1</v>
          </cell>
          <cell r="B1189" t="str">
            <v>ANDAIME DE TABUADO SOBRE CAVAL. (INCL. ESTES), EM PINHO DE 1ª, C/APROVEIT. DA MAD. 20 VEZES, INCL. MOV.</v>
          </cell>
          <cell r="C1189" t="str">
            <v>M2</v>
          </cell>
        </row>
        <row r="1190">
          <cell r="A1190" t="str">
            <v>05.005.006-1</v>
          </cell>
          <cell r="B1190" t="str">
            <v>ANDAIME DE TABUADO SOBRE CAVAL. (INCL. ESTES), EM PINHO DE 1ª, C/APROVEIT. DA MAD. 10 VEZES, INCL. MOV.</v>
          </cell>
          <cell r="C1190" t="str">
            <v>M2</v>
          </cell>
        </row>
        <row r="1191">
          <cell r="A1191" t="str">
            <v>05.005.007-0</v>
          </cell>
          <cell r="B1191" t="str">
            <v>ANDAIME DE TABUADO SOBRE CAVAL.(INCL. ESTES), EM PINHO DE 1ª,C/APROVEIT.DA MAD. 20 VEZES,INCL.MOV. P/PE DIREITO DE 4,00M</v>
          </cell>
          <cell r="C1191" t="str">
            <v>M2</v>
          </cell>
        </row>
        <row r="1192">
          <cell r="A1192" t="str">
            <v>05.005.012-1</v>
          </cell>
          <cell r="B1192" t="str">
            <v>PLATAFORMA OU PASSARELA DE PINHO DE 1ª, C/APROVEIT. DA MAD.20 VEZES, EXCL. ANDAIME OU OUTRO SUPORTE E MOV.</v>
          </cell>
          <cell r="C1192" t="str">
            <v>M2</v>
          </cell>
        </row>
        <row r="1193">
          <cell r="A1193" t="str">
            <v>05.005.013-0</v>
          </cell>
          <cell r="B1193" t="str">
            <v>PLATAFORMA OU PASSARELA DE PINHO DE 1ª, C/APROVEIT. DA MAD.40 VEZES, EXCL. ANDAIME OU OUTRO SUPORTE E MOV.</v>
          </cell>
          <cell r="C1193" t="str">
            <v>M2</v>
          </cell>
        </row>
        <row r="1194">
          <cell r="A1194" t="str">
            <v>05.005.014-0</v>
          </cell>
          <cell r="B1194" t="str">
            <v>PLATAFORMA OU PASSARELA DE PINHO DE 1ª, C/APROVEIT. DA MAD.60 VEZES, EXCL. ANDAIME OU OUTRO SUPORTE E MOV.</v>
          </cell>
          <cell r="C1194" t="str">
            <v>M2</v>
          </cell>
        </row>
        <row r="1195">
          <cell r="A1195" t="str">
            <v>05.005.015-0</v>
          </cell>
          <cell r="B1195" t="str">
            <v>PLATAFORMA OU PASSARELA DE PINHO DE 1ª, C/APROVEIT. DA MAD.80 VEZES, EXCL. ANDAIME OU OUTRO SUPORTE E MOV.</v>
          </cell>
          <cell r="C1195" t="str">
            <v>M2</v>
          </cell>
        </row>
        <row r="1196">
          <cell r="A1196" t="str">
            <v>05.005.018-0</v>
          </cell>
          <cell r="B1196" t="str">
            <v>ESCADA DE PINHO DE 3ª, SOBRE TER. C/INCLINACAO MEDIA ATE 45°, C/ 0,80M DE LARG., CONSID. 30% DE APROVEIT. DA MAD.</v>
          </cell>
          <cell r="C1196" t="str">
            <v>M</v>
          </cell>
        </row>
        <row r="1197">
          <cell r="A1197" t="str">
            <v>05.005.019-0</v>
          </cell>
          <cell r="B1197" t="str">
            <v>ESCADA DE PINHO DE 3ª, SOBRE TER. C/INCLINACAO MEDIA SUPERIOR A 45°, C/ 0,80M DE LARG., CONSID. 30% DE APROVEIT. DA MAD.</v>
          </cell>
          <cell r="C1197" t="str">
            <v>M</v>
          </cell>
        </row>
        <row r="1198">
          <cell r="A1198" t="str">
            <v>05.005.020-0</v>
          </cell>
          <cell r="B1198" t="str">
            <v>TORRE P/GUINCHO, C/PRUMOS DE MAD. DE LEI, PRANCHA DE 1,50 X1,60M</v>
          </cell>
          <cell r="C1198" t="str">
            <v>M</v>
          </cell>
        </row>
        <row r="1199">
          <cell r="A1199" t="str">
            <v>05.005.025-0</v>
          </cell>
          <cell r="B1199" t="str">
            <v>ANDAIME SUSPENSO DE MAD., PENDENTE DA ESTRUT. P/CABOS DE ACODE 3/8"</v>
          </cell>
          <cell r="C1199" t="str">
            <v>M2</v>
          </cell>
        </row>
        <row r="1200">
          <cell r="A1200" t="str">
            <v>05.005.030-0</v>
          </cell>
          <cell r="B1200" t="str">
            <v>ANDAIME SUSPENSO DE MAD.,PENDENTE DA ESTRUT.P/CABOS DE ACO DE 3/8", C/UTILIZ. DAS TABUAS 2 VEZES E TORAS E CABOS 4 VEZES</v>
          </cell>
          <cell r="C1200" t="str">
            <v>M2</v>
          </cell>
        </row>
        <row r="1201">
          <cell r="A1201" t="str">
            <v>05.005.035-0</v>
          </cell>
          <cell r="B1201" t="str">
            <v>ANDAIME SUSPENSO DE MAD.,PENDENTE DA ESTRUT.P/CABOS DE ACO DE 3/8", C/UTILIZ. DAS TABUAS 3 VEZES E TORAS E CABOS 6 VEZES</v>
          </cell>
          <cell r="C1201" t="str">
            <v>M2</v>
          </cell>
        </row>
        <row r="1202">
          <cell r="A1202" t="str">
            <v>05.005.040-0</v>
          </cell>
          <cell r="B1202" t="str">
            <v>ANDAIME SUSPENSO DE MAD.,PENDENTE DA ESTRUT.P/CABOS DE ACO DE 3/8", C/UTILIZ. DAS TABUAS 4 VEZES E TORAS E CABOS 8 VEZES</v>
          </cell>
          <cell r="C1202" t="str">
            <v>M2</v>
          </cell>
        </row>
        <row r="1203">
          <cell r="A1203" t="str">
            <v>05.005.050-0</v>
          </cell>
          <cell r="B1203" t="str">
            <v>PROTECAO DE FACHADA C/TELA DE POLIPROPILENO PREGADA EM PC. DE PINHO 3 X 3"</v>
          </cell>
          <cell r="C1203" t="str">
            <v>M2</v>
          </cell>
        </row>
        <row r="1204">
          <cell r="A1204" t="str">
            <v>05.005.053-0</v>
          </cell>
          <cell r="B1204" t="str">
            <v>PROTECAO DE FACHADA C/TELA MET., FIO 12, MALHA 3 X 3CM, PREGADA EM PC. DE PINHO 3 X 3"</v>
          </cell>
          <cell r="C1204" t="str">
            <v>M2</v>
          </cell>
        </row>
        <row r="1205">
          <cell r="A1205" t="str">
            <v>05.005.055-0</v>
          </cell>
          <cell r="B1205" t="str">
            <v>PLATAFORMA DE PROT. A TRANSEUNTES, EM PINHO DE 1ª, EM PC. DE3 X 6" E 1 X 12", C/ 2,00M DE LARG. E APROVEIT. 2 VEZES</v>
          </cell>
          <cell r="C1205" t="str">
            <v>M</v>
          </cell>
        </row>
        <row r="1206">
          <cell r="A1206" t="str">
            <v>05.005.999-0</v>
          </cell>
          <cell r="B1206" t="str">
            <v>INDICE DA FAMILIA</v>
          </cell>
        </row>
        <row r="1207">
          <cell r="A1207" t="str">
            <v>05.006.001-1</v>
          </cell>
          <cell r="B1207" t="str">
            <v>ALUGUEL DE ANDAIME TUBULAR CONSID. A PROJECAO VERT.</v>
          </cell>
          <cell r="C1207" t="str">
            <v>M2XMES</v>
          </cell>
        </row>
        <row r="1208">
          <cell r="A1208" t="str">
            <v>05.006.002-1</v>
          </cell>
          <cell r="B1208" t="str">
            <v>ALUGUEL DE TORRE ANDAIME TUBULAR, C/RODIZIOS, DE 2,00 X 1,50M</v>
          </cell>
          <cell r="C1208" t="str">
            <v>MXMES</v>
          </cell>
        </row>
        <row r="1209">
          <cell r="A1209" t="str">
            <v>05.006.003-0</v>
          </cell>
          <cell r="B1209" t="str">
            <v>ALUGUEL DE ELEV. P/OBRA EM ELEM. TUBULARES, P/TRANSP. VERT.DE MAT., C/GUINCHO DE 10CV, CACAMBA, FUNIL, SILO E CABOS</v>
          </cell>
          <cell r="C1209" t="str">
            <v>UNXMES</v>
          </cell>
        </row>
        <row r="1210">
          <cell r="A1210" t="str">
            <v>05.006.004-0</v>
          </cell>
          <cell r="B1210" t="str">
            <v>ALUGUEL DE ELEV. P/OBRA EM ELEM. TUBULARES, P/TRANSP. VERT.DE MAT., C/CABINE ABERTA, GUINCHO DE 10CV, PLATAF. E CABOS</v>
          </cell>
          <cell r="C1210" t="str">
            <v>UNXMES</v>
          </cell>
        </row>
        <row r="1211">
          <cell r="A1211" t="str">
            <v>05.006.010-0</v>
          </cell>
          <cell r="B1211" t="str">
            <v>ALUGUEL DE RODIZIOS P/TORRE TUBULAR. CUSTO P/ 4 UN.</v>
          </cell>
          <cell r="C1211" t="str">
            <v>UNXMES</v>
          </cell>
        </row>
        <row r="1212">
          <cell r="A1212" t="str">
            <v>05.006.999-0</v>
          </cell>
          <cell r="B1212" t="str">
            <v>INDICE DA FAMILIA</v>
          </cell>
        </row>
        <row r="1213">
          <cell r="A1213" t="str">
            <v>05.007.001-1</v>
          </cell>
          <cell r="B1213" t="str">
            <v>ALUGUEL DE ANDAIME SUSPENSO PESADO, P/SERV. DE REVESTIM., C/2,00M DE EXTENSAO</v>
          </cell>
          <cell r="C1213" t="str">
            <v>UNXMES</v>
          </cell>
        </row>
        <row r="1214">
          <cell r="A1214" t="str">
            <v>05.007.002-1</v>
          </cell>
          <cell r="B1214" t="str">
            <v>ALUGUEL DE ANDAIME SUSPENSO LEVE, P/PINT., C/ 3,00M DE EXTENSAO, CABOS C/ 45,00M, TELA DE PROT. E PLATAF.</v>
          </cell>
          <cell r="C1214" t="str">
            <v>UNXMES</v>
          </cell>
        </row>
        <row r="1215">
          <cell r="A1215" t="str">
            <v>05.007.999-0</v>
          </cell>
          <cell r="B1215" t="str">
            <v>FAMILIA 05.007</v>
          </cell>
        </row>
        <row r="1216">
          <cell r="A1216" t="str">
            <v>05.008.001-0</v>
          </cell>
          <cell r="B1216" t="str">
            <v>MONTAGEM E DESMONT. DE ANDAIME TUBULAR, CONSID. A AREA VERT.RECOBERTA</v>
          </cell>
          <cell r="C1216" t="str">
            <v>M2</v>
          </cell>
        </row>
        <row r="1217">
          <cell r="A1217" t="str">
            <v>05.008.002-0</v>
          </cell>
          <cell r="B1217" t="str">
            <v>MONTAGEM E DESMONT. DE ANDAIME SUSPENSO, CONSID. A EXTENSAOHORIZ. DAS FACHADAS E/OU EMPENAS</v>
          </cell>
          <cell r="C1217" t="str">
            <v>M</v>
          </cell>
        </row>
        <row r="1218">
          <cell r="A1218" t="str">
            <v>05.008.003-0</v>
          </cell>
          <cell r="B1218" t="str">
            <v>MONTAGEM E DESMONT. DE ELEVADOR DE OBRA, REFERIDO NOS ITENS05.006.003 E 05.006.004</v>
          </cell>
          <cell r="C1218" t="str">
            <v>UN</v>
          </cell>
        </row>
        <row r="1219">
          <cell r="A1219" t="str">
            <v>05.008.005-0</v>
          </cell>
          <cell r="B1219" t="str">
            <v>DESMONTAGEM E REMONTAGEM DE ANDAIME SUSPENSO, PENDENTE DA ESTRUT.</v>
          </cell>
          <cell r="C1219" t="str">
            <v>M2</v>
          </cell>
        </row>
        <row r="1220">
          <cell r="A1220" t="str">
            <v>05.008.006-0</v>
          </cell>
          <cell r="B1220" t="str">
            <v>MOVIMENTACAO VERT. DE ANDAIME SUSPENSO, CONSID. 1 VEZ A AREATRABALHADA EM PROJECAO VERT.</v>
          </cell>
          <cell r="C1220" t="str">
            <v>M2</v>
          </cell>
        </row>
        <row r="1221">
          <cell r="A1221" t="str">
            <v>05.008.008-1</v>
          </cell>
          <cell r="B1221" t="str">
            <v>MOVIMENTACAO VERT. OU HORIZ. DE PLATAF. OU PASSARELA</v>
          </cell>
          <cell r="C1221" t="str">
            <v>M2</v>
          </cell>
        </row>
        <row r="1222">
          <cell r="A1222" t="str">
            <v>05.008.010-0</v>
          </cell>
          <cell r="B1222" t="str">
            <v>MONTAGEM E DESMONT. DE USINA MISTURADORA DE CONCR., TIPO PAREDE, C/SILOS HORIZ., P/ 3 AGREGADOS</v>
          </cell>
          <cell r="C1222" t="str">
            <v>UN</v>
          </cell>
        </row>
        <row r="1223">
          <cell r="A1223" t="str">
            <v>05.008.012-0</v>
          </cell>
          <cell r="B1223" t="str">
            <v>MONTAGEM E DESMONT. DE USINA MISTURADORA DE CONCR. TIPO VERT., C/SILOS, P/ 45,00M3 DE AGREGADOS E 30T DE CIM.</v>
          </cell>
          <cell r="C1223" t="str">
            <v>UN</v>
          </cell>
        </row>
        <row r="1224">
          <cell r="A1224" t="str">
            <v>05.008.013-0</v>
          </cell>
          <cell r="B1224" t="str">
            <v>MONTAGEM E DESMONT. DE TELEFERICO DE OBRA, C/VAO APROX. DE 180,00M</v>
          </cell>
          <cell r="C1224" t="str">
            <v>UN</v>
          </cell>
        </row>
        <row r="1225">
          <cell r="A1225" t="str">
            <v>05.008.999-0</v>
          </cell>
          <cell r="B1225" t="str">
            <v>FAMILIA 05.008</v>
          </cell>
        </row>
        <row r="1226">
          <cell r="A1226" t="str">
            <v>05.010.001-0</v>
          </cell>
          <cell r="B1226" t="str">
            <v>ESGOTAMENTO DE VALA C/BOMBA A GASOLINA 3,25HP; C/DIAM. DE SUCCAO E DESC. DE 1.1/2", ALT. MANOMETRICA DE ATE 10,00M</v>
          </cell>
          <cell r="C1226" t="str">
            <v>M3</v>
          </cell>
        </row>
        <row r="1227">
          <cell r="A1227" t="str">
            <v>05.010.005-0</v>
          </cell>
          <cell r="B1227" t="str">
            <v>ESGOTAMENTO DE VALA MEDIDO PELA POTENCIA INSTALADA E PELO TEMPO DE FUNCIONAMENTO</v>
          </cell>
          <cell r="C1227" t="str">
            <v>CVxH</v>
          </cell>
        </row>
        <row r="1228">
          <cell r="A1228" t="str">
            <v>05.010.015-0</v>
          </cell>
          <cell r="B1228" t="str">
            <v>ESGOTAMENTO DE VALA C/BOMBA, P/M3 ESCAV. EM MAT. DE 1ªCAT. ABAIXO DO NIVEL D'AGUA, 24H P/DIA</v>
          </cell>
          <cell r="C1228" t="str">
            <v>M3</v>
          </cell>
        </row>
        <row r="1229">
          <cell r="A1229" t="str">
            <v>05.010.020-0</v>
          </cell>
          <cell r="B1229" t="str">
            <v>ESGOTAMENTO D'AGUA DE SUBSOLO, DE INFILTRACAO OU ALAGAMENTO,C/BOMBA ELETR. DE 3HP, DIAM. DE SUCCAO DE 1.1/2"</v>
          </cell>
          <cell r="C1229" t="str">
            <v>H</v>
          </cell>
        </row>
        <row r="1230">
          <cell r="A1230" t="str">
            <v>05.010.999-0</v>
          </cell>
          <cell r="B1230" t="str">
            <v>INDICE 05.010ESGOTAMENTO DE VALA</v>
          </cell>
        </row>
        <row r="1231">
          <cell r="A1231" t="str">
            <v>05.011.001-0</v>
          </cell>
          <cell r="B1231" t="str">
            <v>ESCORAMENTO SIMPLES, FECHADO, DE VALA C/POUCA PROF.</v>
          </cell>
          <cell r="C1231" t="str">
            <v>M2</v>
          </cell>
        </row>
        <row r="1232">
          <cell r="A1232" t="str">
            <v>05.011.002-0</v>
          </cell>
          <cell r="B1232" t="str">
            <v>ESCORAMENTO SIMPLES, ABERTO, DE VALA C/POUCA PROF.</v>
          </cell>
          <cell r="C1232" t="str">
            <v>M2</v>
          </cell>
        </row>
        <row r="1233">
          <cell r="A1233" t="str">
            <v>05.011.006-0</v>
          </cell>
          <cell r="B1233" t="str">
            <v>ESCORAMENTO SIMPLES, FECHADO, DE VALA C/POUCA PROF., C/ESGOT. MANUAL</v>
          </cell>
          <cell r="C1233" t="str">
            <v>M2</v>
          </cell>
        </row>
        <row r="1234">
          <cell r="A1234" t="str">
            <v>05.011.999-0</v>
          </cell>
          <cell r="B1234" t="str">
            <v>INDICE DA FAMILIA</v>
          </cell>
        </row>
        <row r="1235">
          <cell r="A1235" t="str">
            <v>05.013.001-0</v>
          </cell>
          <cell r="B1235" t="str">
            <v>CHAPA DE ACO 3/8", P/PASSAGEM DE VEICULOS SOBRE VALAS, C/COLOC., USO E RETIRADA</v>
          </cell>
          <cell r="C1235" t="str">
            <v>M2</v>
          </cell>
        </row>
        <row r="1236">
          <cell r="A1236" t="str">
            <v>05.013.002-0</v>
          </cell>
          <cell r="B1236" t="str">
            <v>CHAPA DE ACO 3/4", P/PASSAGEM DE VEICULOS SOBRE VALAS, C/COLOC., USO E RETIRADA, INCL. MOBILIZACAO,TRANSP.,CARGA E DESC.</v>
          </cell>
          <cell r="C1236" t="str">
            <v>M2</v>
          </cell>
        </row>
        <row r="1237">
          <cell r="A1237" t="str">
            <v>05.013.003-0</v>
          </cell>
          <cell r="B1237" t="str">
            <v>CHAPA DE ACO 3/4", P/PASSAGEM DE VEICULOS SOBRE VALAS, C/COLOC. E RETIRADA</v>
          </cell>
          <cell r="C1237" t="str">
            <v>M2</v>
          </cell>
        </row>
        <row r="1238">
          <cell r="A1238" t="str">
            <v>05.013.999-0</v>
          </cell>
          <cell r="B1238" t="str">
            <v>INDICE 05.013CHAPA DE ACO P/PASSAGEM VEICULOS</v>
          </cell>
        </row>
        <row r="1239">
          <cell r="A1239" t="str">
            <v>05.014.001-0</v>
          </cell>
          <cell r="B1239" t="str">
            <v>ALUGUEL DE TRANSFORMADOR DE DISTRIB., TRIFASICO, 60HZ, 13,8KV - 220/127V, 30KVA</v>
          </cell>
          <cell r="C1239" t="str">
            <v>UNXMES</v>
          </cell>
        </row>
        <row r="1240">
          <cell r="A1240" t="str">
            <v>05.014.005-0</v>
          </cell>
          <cell r="B1240" t="str">
            <v>ALUGUEL DE TRANSFORMADOR DE DISTRIB., TRIFASICO, 60HZ, 13,8KV - 220/127V, 45KVA</v>
          </cell>
          <cell r="C1240" t="str">
            <v>UNXMES</v>
          </cell>
        </row>
        <row r="1241">
          <cell r="A1241" t="str">
            <v>05.014.009-0</v>
          </cell>
          <cell r="B1241" t="str">
            <v>ALUGUEL DE TRANSFORMADOR DE DISTRIB., TRIFASICO, 60HZ, 13,8KV - 220/127V, 75KVA</v>
          </cell>
          <cell r="C1241" t="str">
            <v>UNXMES</v>
          </cell>
        </row>
        <row r="1242">
          <cell r="A1242" t="str">
            <v>05.014.015-0</v>
          </cell>
          <cell r="B1242" t="str">
            <v>ALUGUEL DE TRANSFORMADOR DE DISTRIB., TRIFASICO, 60HZ, 13,8KV - 220/127V, 112,5KVA</v>
          </cell>
          <cell r="C1242" t="str">
            <v>UNXMES</v>
          </cell>
        </row>
        <row r="1243">
          <cell r="A1243" t="str">
            <v>05.014.020-0</v>
          </cell>
          <cell r="B1243" t="str">
            <v>ALUGUEL DE TRANSFORMADOR DE DISTRIB., TRIFASICO, 60HZ, 13,8KV - 220/127V, 150KVA</v>
          </cell>
          <cell r="C1243" t="str">
            <v>UNXMES</v>
          </cell>
        </row>
        <row r="1244">
          <cell r="A1244" t="str">
            <v>05.014.999-0</v>
          </cell>
          <cell r="B1244" t="str">
            <v>INDICE DA FAMILIA</v>
          </cell>
        </row>
        <row r="1245">
          <cell r="A1245" t="str">
            <v>05.015.001-0</v>
          </cell>
          <cell r="B1245" t="str">
            <v>PLACA DE SINALIZ. ROD. EM CHAPA DE ACO, C/PELICULAS RETROREFLETIVAS, NO GRAU ALTA INTENSIDADE E GRAU TECNICO</v>
          </cell>
          <cell r="C1245" t="str">
            <v>M2</v>
          </cell>
        </row>
        <row r="1246">
          <cell r="A1246" t="str">
            <v>05.015.005-0</v>
          </cell>
          <cell r="B1246" t="str">
            <v>PLACA SINALIZ. ROD. CHAPA ACO, FIX.POSTE EUCALIPTO, C/PELICULAS RETROREFLETIVAS, NO GRAU ALTA INTENSIDADE E GRAU TECNICO</v>
          </cell>
          <cell r="C1246" t="str">
            <v>M2</v>
          </cell>
        </row>
        <row r="1247">
          <cell r="A1247" t="str">
            <v>05.015.006-0</v>
          </cell>
          <cell r="B1247" t="str">
            <v>PLACA DE SINALIZ.ROD.EM CHAPA DE ACO,FIX.EM 2 POSTES,C/PELICULAS RETROREFLETIVAS,NO GRAU ALTA INTENSIDADE E GRAU TECNICO</v>
          </cell>
          <cell r="C1247" t="str">
            <v>M2</v>
          </cell>
        </row>
        <row r="1248">
          <cell r="A1248" t="str">
            <v>05.015.007-0</v>
          </cell>
          <cell r="B1248" t="str">
            <v>PLACA DE SINALIZ.ROD.EM CHAPA DE ACO,FIX.EM 3 POSTES,C/PELICULAS RETROREFLETIVAS,NO GRAU ALTA INTENSIDADE E GRAU TECNICO</v>
          </cell>
          <cell r="C1248" t="str">
            <v>M2</v>
          </cell>
        </row>
        <row r="1249">
          <cell r="A1249" t="str">
            <v>05.015.008-0</v>
          </cell>
          <cell r="B1249" t="str">
            <v>PLACA DE MARCO QUILOMETRICO, EM CHAPA DE ACO TRATADA E PINTADA</v>
          </cell>
          <cell r="C1249" t="str">
            <v>UN</v>
          </cell>
        </row>
        <row r="1250">
          <cell r="A1250" t="str">
            <v>05.015.010-0</v>
          </cell>
          <cell r="B1250" t="str">
            <v>PLACA DE SINALIZ. ROD. EM CHAPA DE ACO, C/PELICULA PRETA C/INVERSAO DE COR SOB ACAO DA LUZ</v>
          </cell>
          <cell r="C1250" t="str">
            <v>M2</v>
          </cell>
        </row>
        <row r="1251">
          <cell r="A1251" t="str">
            <v>05.015.013-1</v>
          </cell>
          <cell r="B1251" t="str">
            <v>PLACA DE SINALIZ. ROD. EM CHAPA DE ACO, FIX. EM POSTE DE EUCALIPTO, C/PELICULA PRETA C/INVERSAO DE COR SOB ACAO DA LUZ</v>
          </cell>
          <cell r="C1251" t="str">
            <v>M2</v>
          </cell>
        </row>
        <row r="1252">
          <cell r="A1252" t="str">
            <v>05.015.014-0</v>
          </cell>
          <cell r="B1252" t="str">
            <v>PLACA DE SINALIZ. ROD. EM CHAPA DE ACO, FIX. EM 2 POSTES, C/PELICULA PRETA C/INVERSAO DE COR SOB ACAO DA LUZ</v>
          </cell>
          <cell r="C1252" t="str">
            <v>M2</v>
          </cell>
        </row>
        <row r="1253">
          <cell r="A1253" t="str">
            <v>05.015.030-0</v>
          </cell>
          <cell r="B1253" t="str">
            <v>PORTICO EM ACO, P/SUPORTE DE SINAL. VERT., SENDO O VAO DE 22,40M</v>
          </cell>
          <cell r="C1253" t="str">
            <v>UN</v>
          </cell>
        </row>
        <row r="1254">
          <cell r="A1254" t="str">
            <v>05.015.031-0</v>
          </cell>
          <cell r="B1254" t="str">
            <v>PORTICO EM ACO, P/SUPORTE DE SINAL. VERT., SENDO O VAO DE 18,80M</v>
          </cell>
          <cell r="C1254" t="str">
            <v>UN</v>
          </cell>
        </row>
        <row r="1255">
          <cell r="A1255" t="str">
            <v>05.015.032-0</v>
          </cell>
          <cell r="B1255" t="str">
            <v>PORTICO EM ACO, P/SUPORTE DE SINAL. VERT., SENDO O VAO DE 17,20M</v>
          </cell>
          <cell r="C1255" t="str">
            <v>UN</v>
          </cell>
        </row>
        <row r="1256">
          <cell r="A1256" t="str">
            <v>05.015.033-0</v>
          </cell>
          <cell r="B1256" t="str">
            <v>PORTICO EM ACO, P/SUPORTE DE SINAL. VERT., SENDO O VAO DE 15,20M</v>
          </cell>
          <cell r="C1256" t="str">
            <v>UN</v>
          </cell>
        </row>
        <row r="1257">
          <cell r="A1257" t="str">
            <v>05.015.034-0</v>
          </cell>
          <cell r="B1257" t="str">
            <v>PORTICO EM ACO, P/SUPORTE DE SINAL. VERT., SENDO O VAO DE 13,20M</v>
          </cell>
          <cell r="C1257" t="str">
            <v>UN</v>
          </cell>
        </row>
        <row r="1258">
          <cell r="A1258" t="str">
            <v>05.015.040-0</v>
          </cell>
          <cell r="B1258" t="str">
            <v>SEMI-PORTICO EM ACO, BANDEIRA SIMPLES, P/SUPORTE DE SINAL. VERT., SENDO O BALANCO DE 8,60M</v>
          </cell>
          <cell r="C1258" t="str">
            <v>UN</v>
          </cell>
        </row>
        <row r="1259">
          <cell r="A1259" t="str">
            <v>05.015.041-0</v>
          </cell>
          <cell r="B1259" t="str">
            <v>SEMI-PORTICO EM ACO, BANDEIRA SIMPLES, P/SUPORTE DE SINAL. VERT., SENDO O BALANCO DE 5,10M</v>
          </cell>
          <cell r="C1259" t="str">
            <v>UN</v>
          </cell>
        </row>
        <row r="1260">
          <cell r="A1260" t="str">
            <v>05.015.045-0</v>
          </cell>
          <cell r="B1260" t="str">
            <v>SEMI-PORTICO EM ACO, BANDEIRA DUPLA, P/SUPORTE DE SINAL. VERT., SENDO O BALANCO DE 8,60M</v>
          </cell>
          <cell r="C1260" t="str">
            <v>UN</v>
          </cell>
        </row>
        <row r="1261">
          <cell r="A1261" t="str">
            <v>05.015.046-0</v>
          </cell>
          <cell r="B1261" t="str">
            <v>SEMI-PORTICO EM ACO, BANDEIRA DUPLA, P/SUPORTE DE SINAL. VERT., SENDO O BALANCO DE 5,10M</v>
          </cell>
          <cell r="C1261" t="str">
            <v>UN</v>
          </cell>
        </row>
        <row r="1262">
          <cell r="A1262" t="str">
            <v>05.015.999-0</v>
          </cell>
          <cell r="B1262" t="str">
            <v>INDICE 05.015SINALIZACAO VERTICAL OU HORIZONTAL</v>
          </cell>
        </row>
        <row r="1263">
          <cell r="A1263" t="str">
            <v>05.016.001-0</v>
          </cell>
          <cell r="B1263" t="str">
            <v>PAINEIS CHAPA ALUM.C/ESP. 2MM E PELICULAS RETROREFLETIVAS,NOGRAU ALTA INTENSIDADE E GRAU TECNICO,INCL.ESTRUT.,MOD. 2X1M</v>
          </cell>
          <cell r="C1263" t="str">
            <v>M2</v>
          </cell>
        </row>
        <row r="1264">
          <cell r="A1264" t="str">
            <v>05.016.999-0</v>
          </cell>
          <cell r="B1264" t="str">
            <v>INDICE 05.016PAINEIS EM CHAPA DE ALUMINIO</v>
          </cell>
        </row>
        <row r="1265">
          <cell r="A1265" t="str">
            <v>05.017.001-1</v>
          </cell>
          <cell r="B1265" t="str">
            <v>BALIZADOR DE CONCR., C/MASCARA E PELICULA RETROREFLETIVA, NOGRAU TECNICO, C/ALT TOTAL DE 1,35M, SENDO 0,35M ENTERRADOS</v>
          </cell>
          <cell r="C1265" t="str">
            <v>UN</v>
          </cell>
        </row>
        <row r="1266">
          <cell r="A1266" t="str">
            <v>05.017.999-0</v>
          </cell>
          <cell r="B1266" t="str">
            <v>INDICE 05.017BALIZADOR DE CONCRETO</v>
          </cell>
        </row>
        <row r="1267">
          <cell r="A1267" t="str">
            <v>05.018.001-0</v>
          </cell>
          <cell r="B1267" t="str">
            <v>BALIZADOR DE TUBO DE PVC, C/DIAM. DE 4", INCL. BASE DE CONCR. MAGRO E PELICULA RETROREFLETIVA, NO GRAU TECNICO</v>
          </cell>
          <cell r="C1267" t="str">
            <v>UN</v>
          </cell>
        </row>
        <row r="1268">
          <cell r="A1268" t="str">
            <v>05.018.999-0</v>
          </cell>
          <cell r="B1268" t="str">
            <v>INDICE 05.018BALIZADOR DE PVC</v>
          </cell>
        </row>
        <row r="1269">
          <cell r="A1269" t="str">
            <v>05.020.005-0</v>
          </cell>
          <cell r="B1269" t="str">
            <v>SINALIZACAO HORIZ., MEC., C/TINTA A BASE DE RESINAS NATURAISOU SINT., EM VIAS ROD., APLIC. P/EXTRUSAO</v>
          </cell>
          <cell r="C1269" t="str">
            <v>M2</v>
          </cell>
        </row>
        <row r="1270">
          <cell r="A1270" t="str">
            <v>05.020.007-0</v>
          </cell>
          <cell r="B1270" t="str">
            <v>SINALIZACAO HORIZ. MEC. C/TINTA A BASE DE RESINAS NATURAIS OU SINT., EM VIAS URBANAS, APLIC. P/EXTRUSAO</v>
          </cell>
          <cell r="C1270" t="str">
            <v>M2</v>
          </cell>
        </row>
        <row r="1271">
          <cell r="A1271" t="str">
            <v>05.020.010-0</v>
          </cell>
          <cell r="B1271" t="str">
            <v>SINALIZACAO HORIZ. MEC. C/TINTA A BASE DE RESINAS NATURAIS OU SINT., EM VIAS ROD., APLIC. C/PISTOLA</v>
          </cell>
          <cell r="C1271" t="str">
            <v>M2</v>
          </cell>
        </row>
        <row r="1272">
          <cell r="A1272" t="str">
            <v>05.020.012-0</v>
          </cell>
          <cell r="B1272" t="str">
            <v>SINALIZACAO HORIZ. MEC. C/TINTA A BASE DE RESINAS NATURAIS OU SINT., EM VIAS URBANAS, APLIC. C/PISTOLA</v>
          </cell>
          <cell r="C1272" t="str">
            <v>M2</v>
          </cell>
        </row>
        <row r="1273">
          <cell r="A1273" t="str">
            <v>05.020.013-0</v>
          </cell>
          <cell r="B1273" t="str">
            <v>SINALIZACAO MANUAL DE FAIXAS E FIGURAS P/PEDESTRES C/TINTA ABASE DE RESINAS NATURAIS OU SINT., EM VIAS ROD.</v>
          </cell>
          <cell r="C1273" t="str">
            <v>M2</v>
          </cell>
        </row>
        <row r="1274">
          <cell r="A1274" t="str">
            <v>05.020.014-0</v>
          </cell>
          <cell r="B1274" t="str">
            <v>SINALIZACAO MANUAL DE FAIXAS E FIGURAS P/PEDESTRES, C/TINTAA BASE DE RESINAS NATURAIS OU SINT., EM VIAS URBANAS</v>
          </cell>
          <cell r="C1274" t="str">
            <v>M2</v>
          </cell>
        </row>
        <row r="1275">
          <cell r="A1275" t="str">
            <v>05.020.015-1</v>
          </cell>
          <cell r="B1275" t="str">
            <v>SINALIZACAO HORIZ. MEC. C/TINTA A BASE DE RESINA ACRILICA, EM VIAS ROD.</v>
          </cell>
          <cell r="C1275" t="str">
            <v>M2</v>
          </cell>
        </row>
        <row r="1276">
          <cell r="A1276" t="str">
            <v>05.020.020-0</v>
          </cell>
          <cell r="B1276" t="str">
            <v>SINALIZACAO HORIZ. MEC. C/TINTA A BASE DE RESINA ACRILICA, EM VIAS URBANAS</v>
          </cell>
          <cell r="C1276" t="str">
            <v>M2</v>
          </cell>
        </row>
        <row r="1277">
          <cell r="A1277" t="str">
            <v>05.020.025-0</v>
          </cell>
          <cell r="B1277" t="str">
            <v>SINALIZACAO MANUAL DE FAIXAS E FIGURAS P/PEDESTRES, C/TINTAA BASE DE RESINA ACRILICA, EM VIAS ROD., C/PISTOLA</v>
          </cell>
          <cell r="C1277" t="str">
            <v>M2</v>
          </cell>
        </row>
        <row r="1278">
          <cell r="A1278" t="str">
            <v>05.020.030-0</v>
          </cell>
          <cell r="B1278" t="str">
            <v>SINALIZACAO MANUAL DE FAIXAS E FIGURAS P/PEDESTRES, C/TINTAA BASE DE RESINA ACRILICA, EM VIAS URBANAS, C/PISTOLA</v>
          </cell>
          <cell r="C1278" t="str">
            <v>M2</v>
          </cell>
        </row>
        <row r="1279">
          <cell r="A1279" t="str">
            <v>05.020.999-0</v>
          </cell>
          <cell r="B1279" t="str">
            <v>INDICE 05.020SINALIZACAO HORIZONTAL</v>
          </cell>
        </row>
        <row r="1280">
          <cell r="A1280" t="str">
            <v>05.021.005-0</v>
          </cell>
          <cell r="B1280" t="str">
            <v>TACHA REFL. FUNDIDA, MONODIRECIONAL, DE 87 X 72 X 17MM, EM DIVERSAS CORES</v>
          </cell>
          <cell r="C1280" t="str">
            <v>UN</v>
          </cell>
        </row>
        <row r="1281">
          <cell r="A1281" t="str">
            <v>05.021.010-0</v>
          </cell>
          <cell r="B1281" t="str">
            <v>TACHA REFL. FUNDIDA, BIDIRECIONAL, DE 87 X 72 X 17MM, EM DIVERSAS CORES</v>
          </cell>
          <cell r="C1281" t="str">
            <v>UN</v>
          </cell>
        </row>
        <row r="1282">
          <cell r="A1282" t="str">
            <v>05.021.025-0</v>
          </cell>
          <cell r="B1282" t="str">
            <v>MINI-TACHA REFL. FUNDIDA, MONODIRECIONAL, DE 87 X 36 X 17MM,EM DIVERSAS CORES</v>
          </cell>
          <cell r="C1282" t="str">
            <v>UN</v>
          </cell>
        </row>
        <row r="1283">
          <cell r="A1283" t="str">
            <v>05.021.030-0</v>
          </cell>
          <cell r="B1283" t="str">
            <v>MINI-TACHA REFL. FUNDIDA, BIDIRECIONAL, DE 87 X 36 X 17M, EMDIVERSAS CORES</v>
          </cell>
          <cell r="C1283" t="str">
            <v>UN</v>
          </cell>
        </row>
        <row r="1284">
          <cell r="A1284" t="str">
            <v>05.021.050-0</v>
          </cell>
          <cell r="B1284" t="str">
            <v>MINI-TACHAO CEGO, FUNDIDO, DE 220 X 100 X 40MM</v>
          </cell>
          <cell r="C1284" t="str">
            <v>UN</v>
          </cell>
        </row>
        <row r="1285">
          <cell r="A1285" t="str">
            <v>05.021.055-0</v>
          </cell>
          <cell r="B1285" t="str">
            <v>MINI-TACHAO REFL. FUNDIDO, MONODIRECIONAL, DE 220 X 100 X 40MM, NAS CORES BRANCA E AMARELA</v>
          </cell>
          <cell r="C1285" t="str">
            <v>UN</v>
          </cell>
        </row>
        <row r="1286">
          <cell r="A1286" t="str">
            <v>05.021.060-0</v>
          </cell>
          <cell r="B1286" t="str">
            <v>MINI-TACHAO REFL. FUNDIDO, BIDIRECIONAL, DE 220 X 100 X 40MM, NAS CORES BRANCA E AMARELA</v>
          </cell>
          <cell r="C1286" t="str">
            <v>UN</v>
          </cell>
        </row>
        <row r="1287">
          <cell r="A1287" t="str">
            <v>05.021.065-0</v>
          </cell>
          <cell r="B1287" t="str">
            <v>TACHAO CEGO FUNDIDO, DE 240 X 150 X 50MM</v>
          </cell>
          <cell r="C1287" t="str">
            <v>UN</v>
          </cell>
        </row>
        <row r="1288">
          <cell r="A1288" t="str">
            <v>05.021.070-0</v>
          </cell>
          <cell r="B1288" t="str">
            <v>TACHAO REFL. FUNDIDO, MONODIRECIONAL, DE 240 X 150 X 50MM, NAS CORES BRANCA E AMARELA</v>
          </cell>
          <cell r="C1288" t="str">
            <v>UN</v>
          </cell>
        </row>
        <row r="1289">
          <cell r="A1289" t="str">
            <v>05.021.075-0</v>
          </cell>
          <cell r="B1289" t="str">
            <v>TACHAO REFL. FUNDIDO, BIDIRECIONAL, DE 240 X 150 X 50MM, NASCORES BRANCA E AMARELA</v>
          </cell>
          <cell r="C1289" t="str">
            <v>UN</v>
          </cell>
        </row>
        <row r="1290">
          <cell r="A1290" t="str">
            <v>05.021.090-0</v>
          </cell>
          <cell r="B1290" t="str">
            <v>TACHA REFL., INJETADA EM ABS, MONODIRECIONAL, DE 100 X 97 X17MM, REFLETORES C/ESFERAS DE VIDRO, DIVERSAS CORES</v>
          </cell>
          <cell r="C1290" t="str">
            <v>UN</v>
          </cell>
        </row>
        <row r="1291">
          <cell r="A1291" t="str">
            <v>05.021.095-0</v>
          </cell>
          <cell r="B1291" t="str">
            <v>TACHA REFL. INJETADA EM ABS, BIDIRECIONAL, DE 100 X 97 X 17MM, REFLETORES C/ESFERAS DE VIDRO, DIVERSAS CORES</v>
          </cell>
          <cell r="C1291" t="str">
            <v>UN</v>
          </cell>
        </row>
        <row r="1292">
          <cell r="A1292" t="str">
            <v>05.021.100-0</v>
          </cell>
          <cell r="B1292" t="str">
            <v>SEGREGADORES P/FAIXAS DE ONIBUS, DE 450 X 170 X 70MM, C/TOPOSUPERIOR ARREDONDADO</v>
          </cell>
          <cell r="C1292" t="str">
            <v>UN</v>
          </cell>
        </row>
        <row r="1293">
          <cell r="A1293" t="str">
            <v>05.021.999-0</v>
          </cell>
          <cell r="B1293" t="str">
            <v>FAMILIA 05.021</v>
          </cell>
        </row>
        <row r="1294">
          <cell r="A1294" t="str">
            <v>05.022.015-0</v>
          </cell>
          <cell r="B1294" t="str">
            <v>CORTE MEC. DE CONCR. ASF. C/FRESADORA EM AREA C/INTERFERENCIA, ATE 5CM DE ESP., TRAB. DIURNO</v>
          </cell>
          <cell r="C1294" t="str">
            <v>M2</v>
          </cell>
        </row>
        <row r="1295">
          <cell r="A1295" t="str">
            <v>05.022.016-0</v>
          </cell>
          <cell r="B1295" t="str">
            <v>CORTE MEC. DE CONCR. ASF. C/FRESADORA EM AREA C/INTERFERENCIA, ATE 5CM DE ESP., TRAB. NOTURNO</v>
          </cell>
          <cell r="C1295" t="str">
            <v>M2</v>
          </cell>
        </row>
        <row r="1296">
          <cell r="A1296" t="str">
            <v>05.022.018-0</v>
          </cell>
          <cell r="B1296" t="str">
            <v>CORTE MEC. DE CONCR. ASF. C/FRESADORA EM AREA S/INTERFERENCIA, ATE 5CM DE ESP., TRAB. DIURNO</v>
          </cell>
          <cell r="C1296" t="str">
            <v>M2</v>
          </cell>
        </row>
        <row r="1297">
          <cell r="A1297" t="str">
            <v>05.022.020-0</v>
          </cell>
          <cell r="B1297" t="str">
            <v>CORTE MEC. DE CONCR. ASF. C/FRESADORA EM AREA S/INTERFERENCIA, ATE 5CM DE ESP., TRAB. NOTURNO</v>
          </cell>
          <cell r="C1297" t="str">
            <v>M2</v>
          </cell>
        </row>
        <row r="1298">
          <cell r="A1298" t="str">
            <v>05.022.030-0</v>
          </cell>
          <cell r="B1298" t="str">
            <v>CORTE MEC. DE CONCR. ASF. C/FRESADORA EM AREA C/INTERFERENCIA, ATE 10CM DE ESP., TRAB. DIURNO</v>
          </cell>
          <cell r="C1298" t="str">
            <v>M2</v>
          </cell>
        </row>
        <row r="1299">
          <cell r="A1299" t="str">
            <v>05.022.031-0</v>
          </cell>
          <cell r="B1299" t="str">
            <v>CORTE MEC. DE CONCR. ASF. C/FRESADORA EM AREA C/INTERFERENCIA, ATE 10CM DE ESP., TRAB. NOTURNO</v>
          </cell>
          <cell r="C1299" t="str">
            <v>M2</v>
          </cell>
        </row>
        <row r="1300">
          <cell r="A1300" t="str">
            <v>05.022.033-0</v>
          </cell>
          <cell r="B1300" t="str">
            <v>CORTE MEC. DE CONCR. ASF. C/FRESADORA EM AREA S/INTERFERENCIA, ATE 10CM DE ESP., TRAB. DIURNO</v>
          </cell>
          <cell r="C1300" t="str">
            <v>M2</v>
          </cell>
        </row>
        <row r="1301">
          <cell r="A1301" t="str">
            <v>05.022.035-0</v>
          </cell>
          <cell r="B1301" t="str">
            <v>CORTE MEC. DE CONCR. ASF. C/FRESADORA EM AREA S/INTERFERENCIA, ATE 10CM DE ESP., TRAB. NOTURNO</v>
          </cell>
          <cell r="C1301" t="str">
            <v>M2</v>
          </cell>
        </row>
        <row r="1302">
          <cell r="A1302" t="str">
            <v>05.022.999-0</v>
          </cell>
          <cell r="B1302" t="str">
            <v>FAMILIA 05.022.</v>
          </cell>
        </row>
        <row r="1303">
          <cell r="A1303" t="str">
            <v>05.025.025-1</v>
          </cell>
          <cell r="B1303" t="str">
            <v>SOLDA DE TOPO, DESCENDENTE, EM CHAPA DE ACO CHANFRADA DE 3/16" DE ESP., C/CONVERSOR MOVIDO A OLEO DIESEL</v>
          </cell>
          <cell r="C1303" t="str">
            <v>M</v>
          </cell>
        </row>
        <row r="1304">
          <cell r="A1304" t="str">
            <v>05.025.026-0</v>
          </cell>
          <cell r="B1304" t="str">
            <v>SOLDA DE TOPO, DESCENDENTE, EM CHAPA DE ACO CHANFRADA DE 3/16" DE ESP., UTILIZ. MAQ. DE SOLDA ELETROMOTORIZADA</v>
          </cell>
          <cell r="C1304" t="str">
            <v>M</v>
          </cell>
        </row>
        <row r="1305">
          <cell r="A1305" t="str">
            <v>05.025.027-1</v>
          </cell>
          <cell r="B1305" t="str">
            <v>SOLDA DE TOPO, DESCENDENTE, EM CHAPA DE ACO CHANFRADA DE 1/4" DE ESP., C/CONVERSOR MOVIDO A OLEO DIESEL</v>
          </cell>
          <cell r="C1305" t="str">
            <v>M</v>
          </cell>
        </row>
        <row r="1306">
          <cell r="A1306" t="str">
            <v>05.025.028-0</v>
          </cell>
          <cell r="B1306" t="str">
            <v>SOLDA DE TOPO, DESCENDENTE, EM CHAPA DE ACO CHANFRADA DE 1/4" DE ESP., UTILIZ. MAQ. DE SOLDA ELETROMOTORIZADA</v>
          </cell>
          <cell r="C1306" t="str">
            <v>M</v>
          </cell>
        </row>
        <row r="1307">
          <cell r="A1307" t="str">
            <v>05.025.029-1</v>
          </cell>
          <cell r="B1307" t="str">
            <v>SOLDA DE TOPO, DESCENDENTE, EM CHAPA DE ACO CHANFRADA DE 5/16" DE ESP., C/CONVERSOR A OLEO DIESEL</v>
          </cell>
          <cell r="C1307" t="str">
            <v>M</v>
          </cell>
        </row>
        <row r="1308">
          <cell r="A1308" t="str">
            <v>05.025.030-0</v>
          </cell>
          <cell r="B1308" t="str">
            <v>SOLDA DE TOPO, DESCENDENTE, EM CHAPA DE ACO CHANFRADA DE 5/16" DE ESP., UTILIZ. MAQ. DE SOLDA ELETROMOTORIZADA</v>
          </cell>
          <cell r="C1308" t="str">
            <v>M</v>
          </cell>
        </row>
        <row r="1309">
          <cell r="A1309" t="str">
            <v>05.025.031-1</v>
          </cell>
          <cell r="B1309" t="str">
            <v>SOLDA DE TOPO, DESCENDENTE, EM CHAPA DE ACO CHANFRADA DE 3/8" DE ESP., C/CONVERSOR MOVIDO A OLEO DIESEL</v>
          </cell>
          <cell r="C1309" t="str">
            <v>M</v>
          </cell>
        </row>
        <row r="1310">
          <cell r="A1310" t="str">
            <v>05.025.032-0</v>
          </cell>
          <cell r="B1310" t="str">
            <v>SOLDA DE TOPO, DESCENDENTE, EM CHAPA DE ACO CHANFRADA DE 3/8" DE ESP., UTILIZ. MAQ. DE SOLDA ELETROMOTORIZADA</v>
          </cell>
          <cell r="C1310" t="str">
            <v>M</v>
          </cell>
        </row>
        <row r="1311">
          <cell r="A1311" t="str">
            <v>05.025.033-1</v>
          </cell>
          <cell r="B1311" t="str">
            <v>SOLDA DE TOPO, DESCENDENTE, EM CHAPA DE ACO CHANFRADA DE 1/2" DE ESP., C/CONVERSOR MOVIDO A OLEO DIESEL</v>
          </cell>
          <cell r="C1311" t="str">
            <v>M</v>
          </cell>
        </row>
        <row r="1312">
          <cell r="A1312" t="str">
            <v>05.025.034-0</v>
          </cell>
          <cell r="B1312" t="str">
            <v>SOLDA DE TOPO, DESCENDENTE, EM CHAPA DE ACO CHANFRADA DE 1/2" DE ESP., UTILIZ. MAQ. DE SOLDA ELETROMOTORIZADA</v>
          </cell>
          <cell r="C1312" t="str">
            <v>M</v>
          </cell>
        </row>
        <row r="1313">
          <cell r="A1313" t="str">
            <v>05.025.035-1</v>
          </cell>
          <cell r="B1313" t="str">
            <v>SOLDA DE TOPO, DESCENDENTE, EM CHAPA DE ACO CHANFRADA DE 5/8" DE ESP., C/CONVERSOR MOVIDO A OLEO DIESEL</v>
          </cell>
          <cell r="C1313" t="str">
            <v>M</v>
          </cell>
        </row>
        <row r="1314">
          <cell r="A1314" t="str">
            <v>05.025.036-0</v>
          </cell>
          <cell r="B1314" t="str">
            <v>SOLDA DE TOPO, DESCENDENTE, EM CHAPA DE ACO CHANFRADA DE 5/8" DE ESP., UTILIZ. MAQ. DE SOLDA ELETROMOTORIZADA</v>
          </cell>
          <cell r="C1314" t="str">
            <v>M</v>
          </cell>
        </row>
        <row r="1315">
          <cell r="A1315" t="str">
            <v>05.025.041-1</v>
          </cell>
          <cell r="B1315" t="str">
            <v>SOLDA DE TOPO,DESCENDENTE,EM CHAPA ACO CHANFRADA A 30°, 1/4"ESP., C/CONVERSOR ELETROMOTORIZADO E TEMPO PRODUTIVO DE 75%</v>
          </cell>
          <cell r="C1315" t="str">
            <v>M</v>
          </cell>
        </row>
        <row r="1316">
          <cell r="A1316" t="str">
            <v>05.025.042-0</v>
          </cell>
          <cell r="B1316" t="str">
            <v>SOLDA DE TOPO, DESCENDENTE, EM CHAPA ACO CHANFRADA A 30°, 1/4" DE ESP., C/MAQ.DE SOLDA A DIESEL E TEMPO PRODUTIVO DE 75%</v>
          </cell>
          <cell r="C1316" t="str">
            <v>M</v>
          </cell>
        </row>
        <row r="1317">
          <cell r="A1317" t="str">
            <v>05.025.043-1</v>
          </cell>
          <cell r="B1317" t="str">
            <v>SOLDA DE TOPO,DESCENDENTE,EM CHAPA ACO CHANFRADA A 30°, 5/16" ESP.,C/CONVERSOR ELETROMOTORIZADO E TEMPO PRODUTIVO DE 75%</v>
          </cell>
          <cell r="C1317" t="str">
            <v>M</v>
          </cell>
        </row>
        <row r="1318">
          <cell r="A1318" t="str">
            <v>05.025.044-0</v>
          </cell>
          <cell r="B1318" t="str">
            <v>SOLDA DE TOPO, DESCENDENTE, EM CHAPA ACO CHANFRADA A 30°, 5/16" DE ESP.,C/MAQ.DE SOLDA A DIESEL E TEMPO PRODUTIVO DE 75%</v>
          </cell>
          <cell r="C1318" t="str">
            <v>M</v>
          </cell>
        </row>
        <row r="1319">
          <cell r="A1319" t="str">
            <v>05.025.045-1</v>
          </cell>
          <cell r="B1319" t="str">
            <v>SOLDA DE TOPO,DESCENDENTE,EM CHAPA ACO CHANFRADA A 30°, 3/8"ESP., C/CONVERSOR ELETROMOTORIZADO E TEMPO PRODUTIVO DE 75%</v>
          </cell>
          <cell r="C1319" t="str">
            <v>M</v>
          </cell>
        </row>
        <row r="1320">
          <cell r="A1320" t="str">
            <v>05.025.046-0</v>
          </cell>
          <cell r="B1320" t="str">
            <v>SOLDA DE TOPO, DESCENDENTE, EM CHAPA ACO CHANFRADA A 30°, 3/8" DE ESP., C/MAQ.DE SOLDA A DIESEL E TEMPO PRODUTIVO DE 75%</v>
          </cell>
          <cell r="C1320" t="str">
            <v>M</v>
          </cell>
        </row>
        <row r="1321">
          <cell r="A1321" t="str">
            <v>05.025.047-1</v>
          </cell>
          <cell r="B1321" t="str">
            <v>SOLDA DE TOPO,DESCENDENTE,EM CHAPA ACO CHANFRADA A 30°, 1/2"ESP., C/CONVERSOR ELETROMOTORIZADO E TEMPO PRODUTIVO DE 75%</v>
          </cell>
          <cell r="C1321" t="str">
            <v>M</v>
          </cell>
        </row>
        <row r="1322">
          <cell r="A1322" t="str">
            <v>05.025.048-0</v>
          </cell>
          <cell r="B1322" t="str">
            <v>SOLDA DE TOPO, DESCENDENTE, EM CHAPA ACO CHANFRADA A 30°, 1/2" DE ESP., C/MAQ.DE SOLDA A DIESEL E TEMPO PRODUTIVO DE 75%</v>
          </cell>
          <cell r="C1322" t="str">
            <v>M</v>
          </cell>
        </row>
        <row r="1323">
          <cell r="A1323" t="str">
            <v>05.025.049-0</v>
          </cell>
          <cell r="B1323" t="str">
            <v>SOLDA DE TOPO EM VERGALHOES DE ACO, C/DIAM. DE 1/4"</v>
          </cell>
          <cell r="C1323" t="str">
            <v>UN</v>
          </cell>
        </row>
        <row r="1324">
          <cell r="A1324" t="str">
            <v>05.025.050-0</v>
          </cell>
          <cell r="B1324" t="str">
            <v>SOLDA DE TOPO EM VERGALHOES DE ACO, C/DIAM. DE 3/8"</v>
          </cell>
          <cell r="C1324" t="str">
            <v>UN</v>
          </cell>
        </row>
        <row r="1325">
          <cell r="A1325" t="str">
            <v>05.025.051-0</v>
          </cell>
          <cell r="B1325" t="str">
            <v>SOLDA DE TOPO EM VERGALHOES DE ACO, C/DIAM. DE 1/2"</v>
          </cell>
          <cell r="C1325" t="str">
            <v>UN</v>
          </cell>
        </row>
        <row r="1326">
          <cell r="A1326" t="str">
            <v>05.025.052-0</v>
          </cell>
          <cell r="B1326" t="str">
            <v>SOLDA DE TOPO EM VERGALHOES DE ACO, C/DIAM. DE 5/8"</v>
          </cell>
          <cell r="C1326" t="str">
            <v>UN</v>
          </cell>
        </row>
        <row r="1327">
          <cell r="A1327" t="str">
            <v>05.025.053-0</v>
          </cell>
          <cell r="B1327" t="str">
            <v>SOLDA DE TOPO EM VERGALHOES DE ACO, C/DIAM. DE 1"</v>
          </cell>
          <cell r="C1327" t="str">
            <v>UN</v>
          </cell>
        </row>
        <row r="1328">
          <cell r="A1328" t="str">
            <v>05.025.999-0</v>
          </cell>
          <cell r="B1328" t="str">
            <v>INDICE DA FAMILIA</v>
          </cell>
        </row>
        <row r="1329">
          <cell r="A1329" t="str">
            <v>05.026.001-0</v>
          </cell>
          <cell r="B1329" t="str">
            <v>CORTE C/MACARICO MANUAL DE OXIACETILENO, EM CHAPA DE ACO DE1/4"</v>
          </cell>
          <cell r="C1329" t="str">
            <v>M</v>
          </cell>
        </row>
        <row r="1330">
          <cell r="A1330" t="str">
            <v>05.026.002-0</v>
          </cell>
          <cell r="B1330" t="str">
            <v>CORTE C/MACARICO MANUAL DE OXIACETILENO, EM CHAPA DE ACO DE5/16"</v>
          </cell>
          <cell r="C1330" t="str">
            <v>M</v>
          </cell>
        </row>
        <row r="1331">
          <cell r="A1331" t="str">
            <v>05.026.003-0</v>
          </cell>
          <cell r="B1331" t="str">
            <v>CORTE C/MACARICO MANUAL DE 0XIACETILENO, EM CHAPA DE ACO DE3/8"</v>
          </cell>
          <cell r="C1331" t="str">
            <v>M</v>
          </cell>
        </row>
        <row r="1332">
          <cell r="A1332" t="str">
            <v>05.026.004-0</v>
          </cell>
          <cell r="B1332" t="str">
            <v>CORTE C/MACARICO MANUAL DE OXIACETILENO, EM CHAPA DE ACO DE1/2"</v>
          </cell>
          <cell r="C1332" t="str">
            <v>M</v>
          </cell>
        </row>
        <row r="1333">
          <cell r="A1333" t="str">
            <v>05.026.999-0</v>
          </cell>
          <cell r="B1333" t="str">
            <v>INDICE 05.026CORTE COM MACARICO</v>
          </cell>
        </row>
        <row r="1334">
          <cell r="A1334" t="str">
            <v>05.028.001-0</v>
          </cell>
          <cell r="B1334" t="str">
            <v>ALUGUEL PRODUTIVO DE BROCA DE METAL DURO, TIPO K-12/40, C/COMPR. DE 0,80M, P/PERFURATRIZ PNEUMATICA</v>
          </cell>
          <cell r="C1334" t="str">
            <v>H</v>
          </cell>
        </row>
        <row r="1335">
          <cell r="A1335" t="str">
            <v>05.028.002-0</v>
          </cell>
          <cell r="B1335" t="str">
            <v>ALUGUEL PRODUTIVO DE BROCA DE METAL DURO, TIPO K-12/39, C/COMPR. DE 1,60M, P/PERFURATRIZ PNEUMATICA</v>
          </cell>
          <cell r="C1335" t="str">
            <v>H</v>
          </cell>
        </row>
        <row r="1336">
          <cell r="A1336" t="str">
            <v>05.028.003-0</v>
          </cell>
          <cell r="B1336" t="str">
            <v>ALUGUEL PRODUTIVO DE BROCA DE METAL DURO, TIPO K-12/38, C/COMPR. DE 2,40M; P/PERFURATRIZ PNEUMATICA</v>
          </cell>
          <cell r="C1336" t="str">
            <v>H</v>
          </cell>
        </row>
        <row r="1337">
          <cell r="A1337" t="str">
            <v>05.028.004-0</v>
          </cell>
          <cell r="B1337" t="str">
            <v>ALUGUEL PRODUTIVO DE BROCA DE METAL DURO, TIPO K-12/37, C/COMPR. DE 3,20M, P/PERFURATRIZ PNEUMATICA</v>
          </cell>
          <cell r="C1337" t="str">
            <v>H</v>
          </cell>
        </row>
        <row r="1338">
          <cell r="A1338" t="str">
            <v>05.028.005-0</v>
          </cell>
          <cell r="B1338" t="str">
            <v>ALUGUEL PRODUTIVO DE BROCA DE METAL DURO, TIPO K-12/36, C/COMPR. DE 4,00M, P/PERFURATRIZ PNEUMATICA</v>
          </cell>
          <cell r="C1338" t="str">
            <v>H</v>
          </cell>
        </row>
        <row r="1339">
          <cell r="A1339" t="str">
            <v>05.028.006-0</v>
          </cell>
          <cell r="B1339" t="str">
            <v>ALUGUEL PRODUTIVO DE BROCA DE METAL DURO, TIPO K-12/35, C/COMPR. DE 4,80M, P/PERFURATRIZ PNEUMATICA</v>
          </cell>
          <cell r="C1339" t="str">
            <v>H</v>
          </cell>
        </row>
        <row r="1340">
          <cell r="A1340" t="str">
            <v>05.028.007-0</v>
          </cell>
          <cell r="B1340" t="str">
            <v>ALUGUEL PRODUTIVO DE BROCA DE METAL DURO, TIPO K-12/34, C/COMPR. DE 5,60M; P/PERFURATRIZ PNEUMATICA</v>
          </cell>
          <cell r="C1340" t="str">
            <v>H</v>
          </cell>
        </row>
        <row r="1341">
          <cell r="A1341" t="str">
            <v>05.028.008-0</v>
          </cell>
          <cell r="B1341" t="str">
            <v>ALUGUEL PRODUTIVO DE BROCA DE METAL DURO, TIPO K-12/33, C/COMPR. DE 6,40M; P/PERFURATRIZ PNEUMATICA</v>
          </cell>
          <cell r="C1341" t="str">
            <v>H</v>
          </cell>
        </row>
        <row r="1342">
          <cell r="A1342" t="str">
            <v>05.028.999-0</v>
          </cell>
          <cell r="B1342" t="str">
            <v>INDICE 05.028ALUGUEL DE BROCAS</v>
          </cell>
        </row>
        <row r="1343">
          <cell r="A1343" t="str">
            <v>05.030.001-0</v>
          </cell>
          <cell r="B1343" t="str">
            <v>ALUGUEL P/HORA E DAM DE MANGUEIRA P/AR COMPR., 2 LONAS, DIAM. DE 3/4"</v>
          </cell>
          <cell r="C1343" t="str">
            <v>HXDAM</v>
          </cell>
        </row>
        <row r="1344">
          <cell r="A1344" t="str">
            <v>05.030.999-0</v>
          </cell>
          <cell r="B1344" t="str">
            <v>INDICE 05.030ALUGUEL DE MANGUEIRA</v>
          </cell>
        </row>
        <row r="1345">
          <cell r="A1345" t="str">
            <v>05.032.001-0</v>
          </cell>
          <cell r="B1345" t="str">
            <v>ESCORAMENTO DE POSTE DE CONCR. OU MET.</v>
          </cell>
          <cell r="C1345" t="str">
            <v>UN</v>
          </cell>
        </row>
        <row r="1346">
          <cell r="A1346" t="str">
            <v>05.032.999-0</v>
          </cell>
          <cell r="B1346" t="str">
            <v>INDICE 05.032ESCORAMENTO DE POSTE CONC. METALICO</v>
          </cell>
        </row>
        <row r="1347">
          <cell r="A1347" t="str">
            <v>05.033.001-0</v>
          </cell>
          <cell r="B1347" t="str">
            <v>ENCHIMENTO DE VAO SOBRE ABOBADA DE TUNEL, C/PEDRA-DE-MAO JOGADA</v>
          </cell>
          <cell r="C1347" t="str">
            <v>M3</v>
          </cell>
        </row>
        <row r="1348">
          <cell r="A1348" t="str">
            <v>05.033.002-0</v>
          </cell>
          <cell r="B1348" t="str">
            <v>ENCHIMENTO DE VAO SOBRE ABOBADA DE TUNEL, C/PEDRA-DE-MAO ARRUMADA</v>
          </cell>
          <cell r="C1348" t="str">
            <v>M3</v>
          </cell>
        </row>
        <row r="1349">
          <cell r="A1349" t="str">
            <v>05.033.003-0</v>
          </cell>
          <cell r="B1349" t="str">
            <v>ARRUMACAO DE MAT. ROCHOSO, EM BL. DE ATE 15KG, EM PILHAS REGULARES</v>
          </cell>
          <cell r="C1349" t="str">
            <v>M3</v>
          </cell>
        </row>
        <row r="1350">
          <cell r="A1350" t="str">
            <v>05.033.999-0</v>
          </cell>
          <cell r="B1350" t="str">
            <v>INDICE 05.033ENCHIMENTO VAO DE TUNEL P/PEDRA</v>
          </cell>
        </row>
        <row r="1351">
          <cell r="A1351" t="str">
            <v>05.035.001-0</v>
          </cell>
          <cell r="B1351" t="str">
            <v>CERCA DE VEDACAO C/MOIROES DE MAD. DE LEI 3" X 3", C/ 2,00MDE ALT. LIVRE E 0,50M ENTERRADO E 7 FIOS DE ARAME FARPADO</v>
          </cell>
          <cell r="C1351" t="str">
            <v>M</v>
          </cell>
        </row>
        <row r="1352">
          <cell r="A1352" t="str">
            <v>05.035.002-0</v>
          </cell>
          <cell r="B1352" t="str">
            <v>CERCA DE VEDACAO C/MOIROES DE MAD. DE LEI 3" X 3", C/ 1,50MDE ALT. LIVRE E 0,50M ENTERRADO E 5 FIOS DE ARAME FARPADO</v>
          </cell>
          <cell r="C1352" t="str">
            <v>M</v>
          </cell>
        </row>
        <row r="1353">
          <cell r="A1353" t="str">
            <v>05.035.003-0</v>
          </cell>
          <cell r="B1353" t="str">
            <v>CERCA DE VEDACAO EM PECAS DE PEROBA ROSA 3" X 3", C/TELA GALV., SENDO O MADEIRAM. PINTADO C/IMUNIZANTE FUNGICIDA</v>
          </cell>
          <cell r="C1353" t="str">
            <v>M2</v>
          </cell>
        </row>
        <row r="1354">
          <cell r="A1354" t="str">
            <v>05.035.004-0</v>
          </cell>
          <cell r="B1354" t="str">
            <v>CERCA C/MOIRAO RETO DE CONCR. ARMADO E SECAO RETANGULAR, C/5 FIOS DE ARAME GALV. Nº12</v>
          </cell>
          <cell r="C1354" t="str">
            <v>M</v>
          </cell>
        </row>
        <row r="1355">
          <cell r="A1355" t="str">
            <v>05.035.005-0</v>
          </cell>
          <cell r="B1355" t="str">
            <v>CERCA C/MOIRAO RETO DE CONCR. ARMADO E SECAO RETANGULAR, C/8 FIOS DE ARAME FARPADO Nº14</v>
          </cell>
          <cell r="C1355" t="str">
            <v>M</v>
          </cell>
        </row>
        <row r="1356">
          <cell r="A1356" t="str">
            <v>05.035.006-0</v>
          </cell>
          <cell r="B1356" t="str">
            <v>CERCA C/MOIRAO DE CONCR. ARMADO, SECAO "T", C/ 11 FIOS DE ARAME GALV. Nº12</v>
          </cell>
          <cell r="C1356" t="str">
            <v>M</v>
          </cell>
        </row>
        <row r="1357">
          <cell r="A1357" t="str">
            <v>05.035.010-0</v>
          </cell>
          <cell r="B1357" t="str">
            <v>CERCA DIVISORIA C/MOIROES DE MAD. DE LEI 3" X 3", C/ 4 FIOSDE ARAME FARPADO</v>
          </cell>
          <cell r="C1357" t="str">
            <v>M</v>
          </cell>
        </row>
        <row r="1358">
          <cell r="A1358" t="str">
            <v>05.035.015-0</v>
          </cell>
          <cell r="B1358" t="str">
            <v>CERCA DE ARAME FARPADO, C/ 4 FIOS DE ARAME GALV. DE 2MM DE ESP., EXCL. ESTICADORES E POSTES</v>
          </cell>
          <cell r="C1358" t="str">
            <v>M</v>
          </cell>
        </row>
        <row r="1359">
          <cell r="A1359" t="str">
            <v>05.035.016-0</v>
          </cell>
          <cell r="B1359" t="str">
            <v>CERCA DE ARAME FARPADO, C/ 4 FIOS DE ARAME GALV. DE 2MM DE ESP., INCL. FORN. E ASSENT. DE MOIROES DE CONCR. ARMADO</v>
          </cell>
          <cell r="C1359" t="str">
            <v>M</v>
          </cell>
        </row>
        <row r="1360">
          <cell r="A1360" t="str">
            <v>05.035.999-0</v>
          </cell>
          <cell r="B1360" t="str">
            <v>INDICE DA FAMILIA</v>
          </cell>
        </row>
        <row r="1361">
          <cell r="A1361" t="str">
            <v>05.038.001-0</v>
          </cell>
          <cell r="B1361" t="str">
            <v>MURO DE CONCR. PRE-MOLD. C/ 1,80M DE ALT., MONTANTES, CIMALHA E FUNDACAO DE CONCR. P/OS MONTANTES</v>
          </cell>
          <cell r="C1361" t="str">
            <v>M</v>
          </cell>
        </row>
        <row r="1362">
          <cell r="A1362" t="str">
            <v>05.038.999-0</v>
          </cell>
          <cell r="B1362" t="str">
            <v>INDICE 05.038CERCAS DE MURO</v>
          </cell>
        </row>
        <row r="1363">
          <cell r="A1363" t="str">
            <v>05.040.870-0</v>
          </cell>
          <cell r="B1363" t="str">
            <v>RASPAGEM, CALAFETACAO E ENCERAMENTO DE PISO DE TACOS COMUNSOU SOALHO DE MADEIRA, C/UMA DEMAO DE CERA</v>
          </cell>
          <cell r="C1363" t="str">
            <v>M2</v>
          </cell>
        </row>
        <row r="1364">
          <cell r="A1364" t="str">
            <v>05.040.999-0</v>
          </cell>
          <cell r="B1364" t="str">
            <v>INDICE DA FAMILIA</v>
          </cell>
        </row>
        <row r="1365">
          <cell r="A1365" t="str">
            <v>05.041.875-0</v>
          </cell>
          <cell r="B1365" t="str">
            <v>RASPAGEM, CALAFETACAO E APLICACAO DE 3 DEMAOS DE RESINA LIQUIDA, A BASE DE UREIA-FORMOL, EM TACOS OU SOALHO DE MAD.</v>
          </cell>
          <cell r="C1365" t="str">
            <v>M2</v>
          </cell>
        </row>
        <row r="1366">
          <cell r="A1366" t="str">
            <v>05.041.999-0</v>
          </cell>
          <cell r="B1366" t="str">
            <v>INDICE DA FAMILIA</v>
          </cell>
        </row>
        <row r="1367">
          <cell r="A1367" t="str">
            <v>05.042.880-0</v>
          </cell>
          <cell r="B1367" t="str">
            <v>ENCERAMENTO DE PISO DE QUALQUER NATUREZA, UMA DEMAO</v>
          </cell>
          <cell r="C1367" t="str">
            <v>M2</v>
          </cell>
        </row>
        <row r="1368">
          <cell r="A1368" t="str">
            <v>05.042.999-0</v>
          </cell>
          <cell r="B1368" t="str">
            <v>INDICE DA FAMILIA</v>
          </cell>
        </row>
        <row r="1369">
          <cell r="A1369" t="str">
            <v>05.050.001-0</v>
          </cell>
          <cell r="B1369" t="str">
            <v>PLACA DE INAUGURACAO EM DURALUMINIO C/ INSCRICAO EM PLOTTER,DE 40X60CM. FORN.E COLOC.</v>
          </cell>
          <cell r="C1369" t="str">
            <v>UN</v>
          </cell>
        </row>
        <row r="1370">
          <cell r="A1370" t="str">
            <v>05.050.002-0</v>
          </cell>
          <cell r="B1370" t="str">
            <v>PLACA DE INAUGURACAO EM BRONZE, C/DIMENSOES DE 0,35 X 0,50M</v>
          </cell>
          <cell r="C1370" t="str">
            <v>UN</v>
          </cell>
        </row>
        <row r="1371">
          <cell r="A1371" t="str">
            <v>05.050.999-0</v>
          </cell>
          <cell r="B1371" t="str">
            <v>INDICE 05.050PLACAS INAUGURACAO</v>
          </cell>
        </row>
        <row r="1372">
          <cell r="A1372" t="str">
            <v>05.054.001-0</v>
          </cell>
          <cell r="B1372" t="str">
            <v>PLACA DE ACRILICO P/IDENTIFICACAO DE SALAS, MED. 8 X 25CM, POLIDA NAS BORDAS</v>
          </cell>
          <cell r="C1372" t="str">
            <v>UN</v>
          </cell>
        </row>
        <row r="1373">
          <cell r="A1373" t="str">
            <v>05.054.015-0</v>
          </cell>
          <cell r="B1373" t="str">
            <v>PLACA DE ACRILICO, DESENHADA, INDICANDO SANIT. MASCULINO OUFEMININO, DE 39 X 19CM</v>
          </cell>
          <cell r="C1373" t="str">
            <v>UN</v>
          </cell>
        </row>
        <row r="1374">
          <cell r="A1374" t="str">
            <v>05.054.999-0</v>
          </cell>
          <cell r="B1374" t="str">
            <v>INDICE 05.054PLACAS IDENTIFICACAO DE SALAS</v>
          </cell>
        </row>
        <row r="1375">
          <cell r="A1375" t="str">
            <v>05.055.010-0</v>
          </cell>
          <cell r="B1375" t="str">
            <v>LETRA DE ACO INOX Nº22, C/ 20CM DE ALT.</v>
          </cell>
          <cell r="C1375" t="str">
            <v>UN</v>
          </cell>
        </row>
        <row r="1376">
          <cell r="A1376" t="str">
            <v>05.055.020-0</v>
          </cell>
          <cell r="B1376" t="str">
            <v>LETRA DE LATAO, C/ 30CM DE ALT., TIPO HELVETICA MEDIUM OU SIMILAR</v>
          </cell>
          <cell r="C1376" t="str">
            <v>UN</v>
          </cell>
        </row>
        <row r="1377">
          <cell r="A1377" t="str">
            <v>05.055.999-0</v>
          </cell>
          <cell r="B1377" t="str">
            <v>INDICE 05.055LETRAS METALICAS</v>
          </cell>
        </row>
        <row r="1378">
          <cell r="A1378" t="str">
            <v>05.056.001-0</v>
          </cell>
          <cell r="B1378" t="str">
            <v>PLACA DE FERRO ESMALTADO, DE 12 X 15CM, C/NUMERACAO P/IDENTIFICACAO DE IMOVEIS EM LOGRADOURO, PADRAO CEHAB</v>
          </cell>
          <cell r="C1378" t="str">
            <v>UN</v>
          </cell>
        </row>
        <row r="1379">
          <cell r="A1379" t="str">
            <v>05.056.002-0</v>
          </cell>
          <cell r="B1379" t="str">
            <v>PLACA DE FERRO ESMALTADO, FORMA ELIPTICA Nº13, P/IDENTIFICARMARCADOR DE LUZ, GAS, ETC, EM CONJ. HABITACIONAL DA CEHAB</v>
          </cell>
          <cell r="C1379" t="str">
            <v>UN</v>
          </cell>
        </row>
        <row r="1380">
          <cell r="A1380" t="str">
            <v>05.056.999-0</v>
          </cell>
          <cell r="B1380" t="str">
            <v>INDICE 05.056PLACA IDENTIFICACAO DE IMOVEIS</v>
          </cell>
        </row>
        <row r="1381">
          <cell r="A1381" t="str">
            <v>05.058.010-0</v>
          </cell>
          <cell r="B1381" t="str">
            <v>PLASTICO NA COR PRETA P/PROTECAO DE TELHADOS, MOVEIS E PISOS, C/ 0,15MM DE ESP., REUTILIZADO 5 VEZES</v>
          </cell>
          <cell r="C1381" t="str">
            <v>M2</v>
          </cell>
        </row>
        <row r="1382">
          <cell r="A1382" t="str">
            <v>05.058.999-0</v>
          </cell>
          <cell r="B1382" t="str">
            <v>FAMILIA 05.058</v>
          </cell>
          <cell r="C1382" t="str">
            <v>0</v>
          </cell>
        </row>
        <row r="1383">
          <cell r="A1383" t="str">
            <v>05.060.005-0</v>
          </cell>
          <cell r="B1383" t="str">
            <v>FOTOGRAFIA COLORIDA, FORN. DE FILME E REVELACAO DE UM CONJ.DE 12 FOTOS DE 10 X 15CM</v>
          </cell>
          <cell r="C1383" t="str">
            <v>UN</v>
          </cell>
        </row>
        <row r="1384">
          <cell r="A1384" t="str">
            <v>05.060.010-0</v>
          </cell>
          <cell r="B1384" t="str">
            <v>FOTOGRAFIA COLORIDA, FORN. DE FILME E REVELACAO DE UM CONJ.DE 24 FOTOS DE 9 X 12CM</v>
          </cell>
          <cell r="C1384" t="str">
            <v>UN</v>
          </cell>
        </row>
        <row r="1385">
          <cell r="A1385" t="str">
            <v>05.060.999-0</v>
          </cell>
          <cell r="B1385" t="str">
            <v>FAMILIA 05.060</v>
          </cell>
          <cell r="C1385" t="str">
            <v>0</v>
          </cell>
        </row>
        <row r="1386">
          <cell r="A1386" t="str">
            <v>05.075.005-0</v>
          </cell>
          <cell r="B1386" t="str">
            <v>CRAVACAO DE PERFIL "H" 6" X 6",ATE 4,50M,EM TER.DE FRACA RESISTENCIA,C/UTILIZACAO 6 VEZES,P/EXECUCAO DE PRANCHADA HORIZ.</v>
          </cell>
          <cell r="C1386" t="str">
            <v>M</v>
          </cell>
        </row>
        <row r="1387">
          <cell r="A1387" t="str">
            <v>05.075.006-0</v>
          </cell>
          <cell r="B1387" t="str">
            <v>CRAVACAO DE PERFIL "H" 6" X 6",ATE 4,50M,EM TER.DE MEDIA RESISTENCIA,C/UTILIZACAO 4 VEZES,P/EXECUCAO DE PRANCHADA HORIZ.</v>
          </cell>
          <cell r="C1387" t="str">
            <v>M</v>
          </cell>
        </row>
        <row r="1388">
          <cell r="A1388" t="str">
            <v>05.075.007-1</v>
          </cell>
          <cell r="B1388" t="str">
            <v>CRAVACAO DE PERFIL "H" 6" X 6",ATE 9,00M,EM TER.DE FRACA RESISTENCIA,C/UTILIZACAO 5 VEZES,P/EXECUCAO DE PRANCHADA HORIZ.</v>
          </cell>
          <cell r="C1388" t="str">
            <v>M</v>
          </cell>
        </row>
        <row r="1389">
          <cell r="A1389" t="str">
            <v>05.075.008-0</v>
          </cell>
          <cell r="B1389" t="str">
            <v>CRAVACAO DE PERFIL "H" 6" X 6",ATE 9,00M,EM TER.DE MEDIA RESISTENCIA,C/UTILIZACAO 3 VEZES,P/EXECUCAO DE PRANCHADA HORIZ.</v>
          </cell>
          <cell r="C1389" t="str">
            <v>M</v>
          </cell>
        </row>
        <row r="1390">
          <cell r="A1390" t="str">
            <v>05.075.999-0</v>
          </cell>
          <cell r="B1390" t="str">
            <v>INDICE DA FAMILIA</v>
          </cell>
        </row>
        <row r="1391">
          <cell r="A1391" t="str">
            <v>05.077.001-0</v>
          </cell>
          <cell r="B1391" t="str">
            <v>ESCORAMENTO DE VALAS EM PRANCHADA HORIZ., C/PINHO DE 3ª E PERFIL "H" 6" X 6", REUTILIZADOS 5 VEZES</v>
          </cell>
          <cell r="C1391" t="str">
            <v>M2</v>
          </cell>
        </row>
        <row r="1392">
          <cell r="A1392" t="str">
            <v>05.077.999-0</v>
          </cell>
          <cell r="B1392" t="str">
            <v>INDICE DA FAMILIA</v>
          </cell>
        </row>
        <row r="1393">
          <cell r="A1393" t="str">
            <v>05.080.020-0</v>
          </cell>
          <cell r="B1393" t="str">
            <v>ENSECADEIRA DE ESTACAS-PRANCHAS DE ACO, EM VALAS/CAVAS ATE 4,00M DE PROF., REUTILIZACAO DE 60 VEZES P/ESTACAS</v>
          </cell>
          <cell r="C1393" t="str">
            <v>M2</v>
          </cell>
        </row>
        <row r="1394">
          <cell r="A1394" t="str">
            <v>05.080.025-0</v>
          </cell>
          <cell r="B1394" t="str">
            <v>ENSECADEIRA DE ESTACAS-PRANCHAS DE ACO, EM VALAS/CAVAS ATE 4,00M DE PROF., REUTILIZACAO DE 40 VEZES P/ESTACAS</v>
          </cell>
          <cell r="C1394" t="str">
            <v>M2</v>
          </cell>
        </row>
        <row r="1395">
          <cell r="A1395" t="str">
            <v>05.080.030-0</v>
          </cell>
          <cell r="B1395" t="str">
            <v>ENSECADEIRA DE ESTACAS-PRANCHAS DE ACO, EM VALAS/CAVAS ATE 4,00M DE PROF., REUTILIZACAO DE 15 VEZES P/ESTACAS</v>
          </cell>
          <cell r="C1395" t="str">
            <v>M2</v>
          </cell>
        </row>
        <row r="1396">
          <cell r="A1396" t="str">
            <v>05.080.040-0</v>
          </cell>
          <cell r="B1396" t="str">
            <v>ENSECADEIRA DE ESTACAS-PRANCHAS DE ACO, EM VALAS/CAVAS ATE 5,00M DE PROF., REUTILIZACAO DE 60 VEZES P/ESTACAS</v>
          </cell>
          <cell r="C1396" t="str">
            <v>M2</v>
          </cell>
        </row>
        <row r="1397">
          <cell r="A1397" t="str">
            <v>05.080.045-0</v>
          </cell>
          <cell r="B1397" t="str">
            <v>ENSECADEIRA DE ESTACAS-PRANCHAS DE ACO, EM VALAS/CAVAS ATE 5,00M DE PROF., REUTILIZACAO DE 40 VEZES P/ESTACAS</v>
          </cell>
          <cell r="C1397" t="str">
            <v>M2</v>
          </cell>
        </row>
        <row r="1398">
          <cell r="A1398" t="str">
            <v>05.080.050-0</v>
          </cell>
          <cell r="B1398" t="str">
            <v>ENSECADEIRA DE ESTACAS-PRANCHAS DE ACO, EM VALAS/CAVAS ATE 5,00M DE PROF., REUTILIZACAO DE 15 VEZES P/ESTACAS</v>
          </cell>
          <cell r="C1398" t="str">
            <v>M2</v>
          </cell>
        </row>
        <row r="1399">
          <cell r="A1399" t="str">
            <v>05.080.060-0</v>
          </cell>
          <cell r="B1399" t="str">
            <v>ENSECADEIRA DE ESTACAS-PRANCHAS DE ACO, EM VALAS/CAVAS ATE 6,00M DE PROF., REUTILIZACAO DE 60 VEZES P/ESTACAS</v>
          </cell>
          <cell r="C1399" t="str">
            <v>M2</v>
          </cell>
        </row>
        <row r="1400">
          <cell r="A1400" t="str">
            <v>05.080.065-0</v>
          </cell>
          <cell r="B1400" t="str">
            <v>ENSECADEIRA DE ESTACAS-PRANCHAS DE ACO, EM VALAS/CAVAS ATE 6,00M DE PROF., REUTILIZACAO DE 40 VEZES P/ESTACAS</v>
          </cell>
          <cell r="C1400" t="str">
            <v>M2</v>
          </cell>
        </row>
        <row r="1401">
          <cell r="A1401" t="str">
            <v>05.080.070-0</v>
          </cell>
          <cell r="B1401" t="str">
            <v>ENSECADEIRA DE ESTACAS-PRANCHAS DE ACO, EM VALAS/CAVAS ATE 6,00M DE PROF., REUTILIZACAO DE 15 VEZES P/ESTACAS</v>
          </cell>
          <cell r="C1401" t="str">
            <v>M2</v>
          </cell>
        </row>
        <row r="1402">
          <cell r="A1402" t="str">
            <v>05.080.999-0</v>
          </cell>
          <cell r="B1402" t="str">
            <v>INDICE DA FAMILIA</v>
          </cell>
        </row>
        <row r="1403">
          <cell r="A1403" t="str">
            <v>05.081.010-0</v>
          </cell>
          <cell r="B1403" t="str">
            <v>ENSECADEIRA DE ESTACAS-PRANCHAS DE ACO, EM VALAS/CAVAS ATE 4,00M DE PROF., REUTILIZACAO DE 60 VEZES P/ESTACAS</v>
          </cell>
          <cell r="C1403" t="str">
            <v>M2</v>
          </cell>
        </row>
        <row r="1404">
          <cell r="A1404" t="str">
            <v>05.081.012-0</v>
          </cell>
          <cell r="B1404" t="str">
            <v>ENSECADEIRA DE ESTACAS-PRANCHAS DE ACO, EM VALAS/CAVAS ATE 4,00M DE PROF., REUTILIZACAO DE 40 VEZES P/ESTACAS</v>
          </cell>
          <cell r="C1404" t="str">
            <v>M2</v>
          </cell>
        </row>
        <row r="1405">
          <cell r="A1405" t="str">
            <v>05.081.015-0</v>
          </cell>
          <cell r="B1405" t="str">
            <v>ENSECADEIRA DE ESTACAS-PRANCHAS DE ACO, EM VALAS/CAVAS ATE 4,00M DE PROF., REUTILIZACAO DE 15 VEZES P/ESTACAS</v>
          </cell>
          <cell r="C1405" t="str">
            <v>M2</v>
          </cell>
        </row>
        <row r="1406">
          <cell r="A1406" t="str">
            <v>05.081.017-0</v>
          </cell>
          <cell r="B1406" t="str">
            <v>ENSECADEIRA DE ESTACAS-PRANCHAS DE ACO, EM VALAS/CAVAS ATE 5,00M DE PROF., REUTILIZACAO DE 60 VEZES P/ESTACAS</v>
          </cell>
          <cell r="C1406" t="str">
            <v>M2</v>
          </cell>
        </row>
        <row r="1407">
          <cell r="A1407" t="str">
            <v>05.081.020-0</v>
          </cell>
          <cell r="B1407" t="str">
            <v>ENSECADEIRA DE ESTACAS-PRANCHAS DE ACO, EM VALAS/CAVAS ATE 5,00M DE PROF., REUTILIZACAO 40 VEZES P/ESTACAS</v>
          </cell>
          <cell r="C1407" t="str">
            <v>M2</v>
          </cell>
        </row>
        <row r="1408">
          <cell r="A1408" t="str">
            <v>05.081.022-0</v>
          </cell>
          <cell r="B1408" t="str">
            <v>ENSECADEIRA DE ESTACAS-PRANCHAS DE ACO, EM VALAS/CAVAS ATE 5,00M DE PROF., REUTILIZACAO DE 15 VEZES P/ESTACAS</v>
          </cell>
          <cell r="C1408" t="str">
            <v>M2</v>
          </cell>
        </row>
        <row r="1409">
          <cell r="A1409" t="str">
            <v>05.081.025-0</v>
          </cell>
          <cell r="B1409" t="str">
            <v>ENSECADEIRA DE ESTACAS-PRANCHAS DE ACO, EM VALAS/CAVAS ATE 6,00M DE PROF., REUTILIZACAO 60 VEZES P/ESTACAS</v>
          </cell>
          <cell r="C1409" t="str">
            <v>M2</v>
          </cell>
        </row>
        <row r="1410">
          <cell r="A1410" t="str">
            <v>05.081.027-0</v>
          </cell>
          <cell r="B1410" t="str">
            <v>ENSECADEIRA DE ESTACAS-PRANCHAS DE ACO, EM VALAS/CAVAS ATE 6,00M DE PROF., REUTILIZACAO 40 VEZES P/ESTACAS</v>
          </cell>
          <cell r="C1410" t="str">
            <v>M2</v>
          </cell>
        </row>
        <row r="1411">
          <cell r="A1411" t="str">
            <v>05.081.029-0</v>
          </cell>
          <cell r="B1411" t="str">
            <v>ENSECADEIRA DE ESTACAS-PRANCHAS DE ACO, EM VALAS/CAVAS ATE 6,00M DE PROF., REUTILIZACAO DE 15 VEZES P/ESTACAS</v>
          </cell>
          <cell r="C1411" t="str">
            <v>M2</v>
          </cell>
        </row>
        <row r="1412">
          <cell r="A1412" t="str">
            <v>05.081.999-0</v>
          </cell>
          <cell r="B1412" t="str">
            <v>INDICE DA FAMILIA</v>
          </cell>
        </row>
        <row r="1413">
          <cell r="A1413" t="str">
            <v>05.085.010-1</v>
          </cell>
          <cell r="B1413" t="str">
            <v>ENSECADEIRA DE ESTACAS-PRANCHAS DE MAD., EM VALAS ATE 3,00MDE PROF., EM TER. DE FRACA RESISTENCIA. USADAS 4 VEZES</v>
          </cell>
          <cell r="C1413" t="str">
            <v>M2</v>
          </cell>
        </row>
        <row r="1414">
          <cell r="A1414" t="str">
            <v>05.085.011-0</v>
          </cell>
          <cell r="B1414" t="str">
            <v>ENSECADERIA DE ESTACAS-PRANCHAS DE MAD., EM VALAS ATE 3,00MDE PROF., EM TER. DE MEDIA RESISTENCIA. USADAS 3 VEZES</v>
          </cell>
          <cell r="C1414" t="str">
            <v>M2</v>
          </cell>
        </row>
        <row r="1415">
          <cell r="A1415" t="str">
            <v>05.085.012-0</v>
          </cell>
          <cell r="B1415" t="str">
            <v>ENSECADEIRA DE ESTACAS-PRANCHAS DE MAD., EM VALAS ATE 4,50MDE PROF., EM TER. DE FRACA RESISTENCIA. USADAS 4 VEZES</v>
          </cell>
          <cell r="C1415" t="str">
            <v>M2</v>
          </cell>
        </row>
        <row r="1416">
          <cell r="A1416" t="str">
            <v>05.085.013-1</v>
          </cell>
          <cell r="B1416" t="str">
            <v>ENSECADEIRA DE ESTACAS-PRANCHAS DE MAD., EM VALAS ATE 4,50MDE PROF., EM TER. DE MEDIA RESISTENCIA. USADAS 3 VEZES</v>
          </cell>
          <cell r="C1416" t="str">
            <v>M2</v>
          </cell>
        </row>
        <row r="1417">
          <cell r="A1417" t="str">
            <v>05.085.014-0</v>
          </cell>
          <cell r="B1417" t="str">
            <v>ENSECADEIRA DE ESTACAS-PRANCHAS DE MAD., EM CX. ATE 3,00M DEPROF. USADAS 4 VEZES</v>
          </cell>
          <cell r="C1417" t="str">
            <v>M2</v>
          </cell>
        </row>
        <row r="1418">
          <cell r="A1418" t="str">
            <v>05.085.015-0</v>
          </cell>
          <cell r="B1418" t="str">
            <v>ENSECADEIRA DE ESTACAS-PRANCHAS DE MAD., EM CX. ATE 4,50M DEPROF. USADAS 4 VEZES</v>
          </cell>
          <cell r="C1418" t="str">
            <v>M2</v>
          </cell>
        </row>
        <row r="1419">
          <cell r="A1419" t="str">
            <v>05.085.016-1</v>
          </cell>
          <cell r="B1419" t="str">
            <v>ENSECADEIRA SIMPLES DE ESTACAS-PRANCHAS DE MAD.,EM VALAS ATE3,00M DE PROF.,EM TER. DE FRACA RESISTENCIA. USADAS 4 VEZES</v>
          </cell>
          <cell r="C1419" t="str">
            <v>M2</v>
          </cell>
        </row>
        <row r="1420">
          <cell r="A1420" t="str">
            <v>05.085.017-0</v>
          </cell>
          <cell r="B1420" t="str">
            <v>ENSECADEIRA SIMPLES DE ESTACAS-PRANCHAS DE MAD.,EM VALAS ATE3,00M DE PROF.,EM TER. DE MEDIA RESISTENCIA. USADAS 3 VEZES</v>
          </cell>
          <cell r="C1420" t="str">
            <v>M2</v>
          </cell>
        </row>
        <row r="1421">
          <cell r="A1421" t="str">
            <v>05.085.018-0</v>
          </cell>
          <cell r="B1421" t="str">
            <v>ENSECADEIRA SIMPLES DE ESTACAS-PRANCHAS DE MAD.,EM VALAS ATE4,50M DE PROF.,EM TER. DE FRACA RESISTENCIA. USADAS 4 VEZES</v>
          </cell>
          <cell r="C1421" t="str">
            <v>M2</v>
          </cell>
        </row>
        <row r="1422">
          <cell r="A1422" t="str">
            <v>05.085.019-0</v>
          </cell>
          <cell r="B1422" t="str">
            <v>ENSECADEIRA SIMPLES DE ESTACAS-PRANCHAS DE MAD.,EM VALAS ATE4,50M DE PROF.,EM TER. DE MEDIA RESISTENCIA. USADAS 3 VEZES</v>
          </cell>
          <cell r="C1422" t="str">
            <v>M2</v>
          </cell>
        </row>
        <row r="1423">
          <cell r="A1423" t="str">
            <v>05.085.020-0</v>
          </cell>
          <cell r="B1423" t="str">
            <v>ENSECADEIRA SIMPLES DE ESTACAS-PRANCHAS DE MAD., EM CX. ATE3,00M DE PROF. USADAS 4 VEZES</v>
          </cell>
          <cell r="C1423" t="str">
            <v>M2</v>
          </cell>
        </row>
        <row r="1424">
          <cell r="A1424" t="str">
            <v>05.085.021-0</v>
          </cell>
          <cell r="B1424" t="str">
            <v>ENSECADEIRA SIMPLES DE ESTACAS-PRANCHAS DE MAD., EM CX. ATE4,50M DE PROF. USADAS 4 VEZES</v>
          </cell>
          <cell r="C1424" t="str">
            <v>M2</v>
          </cell>
        </row>
        <row r="1425">
          <cell r="A1425" t="str">
            <v>05.085.999-0</v>
          </cell>
          <cell r="B1425" t="str">
            <v>INDICE DA FAMILIA</v>
          </cell>
        </row>
        <row r="1426">
          <cell r="A1426" t="str">
            <v>05.090.001-0</v>
          </cell>
          <cell r="B1426" t="str">
            <v>ENSECADEIRA SIMPLES DE ESTACAS-PRANCHAS DE PINHO DE 3ª. ESTACAS, LONGARINAS E ESTRONCAS USADAS 3 VEZES</v>
          </cell>
          <cell r="C1426" t="str">
            <v>M2</v>
          </cell>
        </row>
        <row r="1427">
          <cell r="A1427" t="str">
            <v>05.090.002-0</v>
          </cell>
          <cell r="B1427" t="str">
            <v>ENSECADEIRA SIMPLES DE ESTACAS-PRANCHAS DE PINHO DE 3ª. ESTACAS, LONGARINAS E ESTRONCAS USADAS 2 VEZES</v>
          </cell>
          <cell r="C1427" t="str">
            <v>M2</v>
          </cell>
        </row>
        <row r="1428">
          <cell r="A1428" t="str">
            <v>05.090.999-0</v>
          </cell>
          <cell r="B1428" t="str">
            <v>INDICE DA FAMILIA</v>
          </cell>
        </row>
        <row r="1429">
          <cell r="A1429" t="str">
            <v>05.095.001-0</v>
          </cell>
          <cell r="B1429" t="str">
            <v>PRANCHADA HORIZ., EM ESCOR. FECHADO, ATE 8,00M DE PROF., PRANCHAS 3 X 12", MED. ATE 2,50M, APROVEIT. 4,5 VEZES</v>
          </cell>
          <cell r="C1429" t="str">
            <v>M2</v>
          </cell>
        </row>
        <row r="1430">
          <cell r="A1430" t="str">
            <v>05.095.002-1</v>
          </cell>
          <cell r="B1430" t="str">
            <v>PRANCHADA HORIZ., EM ESCOR. FECHADO, ATE 6,00M DE PROF., PRANCHAS 3 X 9", MED. ATE 2,00M, APROVEIT. 3 VEZES</v>
          </cell>
          <cell r="C1430" t="str">
            <v>M2</v>
          </cell>
        </row>
        <row r="1431">
          <cell r="A1431" t="str">
            <v>05.095.999-0</v>
          </cell>
          <cell r="B1431" t="str">
            <v>INDICE DA FAMILIA</v>
          </cell>
        </row>
        <row r="1432">
          <cell r="A1432" t="str">
            <v>05.098.002-0</v>
          </cell>
          <cell r="B1432" t="str">
            <v>ESCORAMENTO DE VALA/CAVA ATE 4,00M, C/PRANCHOES DE MAD. 3 X9", REUTILIZADOS 4 VEZES</v>
          </cell>
          <cell r="C1432" t="str">
            <v>M2</v>
          </cell>
        </row>
        <row r="1433">
          <cell r="A1433" t="str">
            <v>05.098.999-0</v>
          </cell>
          <cell r="B1433" t="str">
            <v>INDICE DA FMILIA</v>
          </cell>
        </row>
        <row r="1434">
          <cell r="A1434" t="str">
            <v>05.099.001-1</v>
          </cell>
          <cell r="B1434" t="str">
            <v>CONSOLO DE PERFIL DE ACO C/PESO ATE 10KG, P/SUPORTE DE GUIAEM TRAB. DO ESCOR., UTILIZADO 10 VEZES</v>
          </cell>
          <cell r="C1434" t="str">
            <v>UN</v>
          </cell>
        </row>
        <row r="1435">
          <cell r="A1435" t="str">
            <v>05.099.002-1</v>
          </cell>
          <cell r="B1435" t="str">
            <v>GUIA DE PERFIL DE ACO "I", DE 6", EM TRAB. DE ESCOR., SOLDADA SOBRE CONSOLOS E ESTACAS INTERVALADAS DE 1,50 A 2,00M</v>
          </cell>
          <cell r="C1435" t="str">
            <v>M</v>
          </cell>
        </row>
        <row r="1436">
          <cell r="A1436" t="str">
            <v>05.099.003-0</v>
          </cell>
          <cell r="B1436" t="str">
            <v>GUIA DE PERFIL DE ACO "I", DE 10", EM TRAB. DE ESCOR., SOLDADA SOBRE CONSOLOS E ESTACAS INTERVALADAS DE 2,00 A 2,50M</v>
          </cell>
          <cell r="C1436" t="str">
            <v>M</v>
          </cell>
        </row>
        <row r="1437">
          <cell r="A1437" t="str">
            <v>05.099.004-1</v>
          </cell>
          <cell r="B1437" t="str">
            <v>ESTRONCA DE PERFIL DE ACO "I", DE 6", EM TRAB. DE ESCOR., MED. DE 2,50 A 3,00M</v>
          </cell>
          <cell r="C1437" t="str">
            <v>UN</v>
          </cell>
        </row>
        <row r="1438">
          <cell r="A1438" t="str">
            <v>05.099.999-0</v>
          </cell>
          <cell r="B1438" t="str">
            <v>INDICE DA FAMILIA</v>
          </cell>
        </row>
        <row r="1439">
          <cell r="A1439" t="str">
            <v>05.100.010-0</v>
          </cell>
          <cell r="B1439" t="str">
            <v>UNIDADE DE REF. P/ADMINISTRACAO LOCAL</v>
          </cell>
          <cell r="C1439" t="str">
            <v>UR</v>
          </cell>
        </row>
        <row r="1440">
          <cell r="A1440" t="str">
            <v>05.100.999-0</v>
          </cell>
          <cell r="B1440" t="str">
            <v>INDICE 05.100INDICE DE CONSTRUCAO CIVIL</v>
          </cell>
        </row>
        <row r="1441">
          <cell r="A1441" t="str">
            <v>05.103.999-0</v>
          </cell>
          <cell r="B1441" t="str">
            <v>FAMILIA 05.103</v>
          </cell>
        </row>
        <row r="1442">
          <cell r="A1442" t="str">
            <v>05.105.001-0</v>
          </cell>
          <cell r="B1442" t="str">
            <v>MAO-DE-OBRA DE VIGIA</v>
          </cell>
          <cell r="C1442" t="str">
            <v>H</v>
          </cell>
        </row>
        <row r="1443">
          <cell r="A1443" t="str">
            <v>05.105.002-0</v>
          </cell>
          <cell r="B1443" t="str">
            <v>MA0-DE-OBRA DE MARCENEIRO</v>
          </cell>
          <cell r="C1443" t="str">
            <v>H</v>
          </cell>
        </row>
        <row r="1444">
          <cell r="A1444" t="str">
            <v>05.105.003-0</v>
          </cell>
          <cell r="B1444" t="str">
            <v>MAO-DE-OBRA DE SERRALHEIRO DE CONSTRUCAO CIVIL</v>
          </cell>
          <cell r="C1444" t="str">
            <v>H</v>
          </cell>
        </row>
        <row r="1445">
          <cell r="A1445" t="str">
            <v>05.105.004-0</v>
          </cell>
          <cell r="B1445" t="str">
            <v>MAO-DE-OBRA DE PINTOR</v>
          </cell>
          <cell r="C1445" t="str">
            <v>H</v>
          </cell>
        </row>
        <row r="1446">
          <cell r="A1446" t="str">
            <v>05.105.005-0</v>
          </cell>
          <cell r="B1446" t="str">
            <v>MAO-DE-OBRA DE GESSEIRO</v>
          </cell>
          <cell r="C1446" t="str">
            <v>H</v>
          </cell>
        </row>
        <row r="1447">
          <cell r="A1447" t="str">
            <v>05.105.006-0</v>
          </cell>
          <cell r="B1447" t="str">
            <v>MAO-DE-OBRA DE LADRILHEIRO</v>
          </cell>
          <cell r="C1447" t="str">
            <v>H</v>
          </cell>
        </row>
        <row r="1448">
          <cell r="A1448" t="str">
            <v>05.105.007-0</v>
          </cell>
          <cell r="B1448" t="str">
            <v>MAO-DE-OBRA DE TAQUEIRO</v>
          </cell>
          <cell r="C1448" t="str">
            <v>H</v>
          </cell>
        </row>
        <row r="1449">
          <cell r="A1449" t="str">
            <v>05.105.008-0</v>
          </cell>
          <cell r="B1449" t="str">
            <v>MAO-DE-OBRA DE ESTUCADOR</v>
          </cell>
          <cell r="C1449" t="str">
            <v>H</v>
          </cell>
        </row>
        <row r="1450">
          <cell r="A1450" t="str">
            <v>05.105.009-0</v>
          </cell>
          <cell r="B1450" t="str">
            <v>MAO-DE-OBRA DE PEDREIRO</v>
          </cell>
          <cell r="C1450" t="str">
            <v>H</v>
          </cell>
        </row>
        <row r="1451">
          <cell r="A1451" t="str">
            <v>05.105.010-0</v>
          </cell>
          <cell r="B1451" t="str">
            <v>MAO-DE-OBRA DE CARPINTEIRO DE FORMAS</v>
          </cell>
          <cell r="C1451" t="str">
            <v>H</v>
          </cell>
        </row>
        <row r="1452">
          <cell r="A1452" t="str">
            <v>05.105.011-0</v>
          </cell>
          <cell r="B1452" t="str">
            <v>MAO-DE-OBRA DE BOMBEIRO HIDRAULICO</v>
          </cell>
          <cell r="C1452" t="str">
            <v>H</v>
          </cell>
        </row>
        <row r="1453">
          <cell r="A1453" t="str">
            <v>05.105.012-0</v>
          </cell>
          <cell r="B1453" t="str">
            <v>MAO-DE-OBRA DE CARPINTEIRO DE ESQUADRIAS</v>
          </cell>
          <cell r="C1453" t="str">
            <v>H</v>
          </cell>
        </row>
        <row r="1454">
          <cell r="A1454" t="str">
            <v>05.105.013-0</v>
          </cell>
          <cell r="B1454" t="str">
            <v>MAO-DE-OBRA DE ELETRICISTA</v>
          </cell>
          <cell r="C1454" t="str">
            <v>H</v>
          </cell>
        </row>
        <row r="1455">
          <cell r="A1455" t="str">
            <v>05.105.014-0</v>
          </cell>
          <cell r="B1455" t="str">
            <v>MAO-DE-OBRA DE PINTOR DE LETRAS</v>
          </cell>
          <cell r="C1455" t="str">
            <v>H</v>
          </cell>
        </row>
        <row r="1456">
          <cell r="A1456" t="str">
            <v>05.105.015-0</v>
          </cell>
          <cell r="B1456" t="str">
            <v>MAO-DE-OBRA DE SERVENTE</v>
          </cell>
          <cell r="C1456" t="str">
            <v>H</v>
          </cell>
        </row>
        <row r="1457">
          <cell r="A1457" t="str">
            <v>05.105.016-0</v>
          </cell>
          <cell r="B1457" t="str">
            <v>MAO-DE-OBRA DE AJUDANTE</v>
          </cell>
          <cell r="C1457" t="str">
            <v>H</v>
          </cell>
        </row>
        <row r="1458">
          <cell r="A1458" t="str">
            <v>05.105.017-0</v>
          </cell>
          <cell r="B1458" t="str">
            <v>MAO-DE-OBRA DE SOLDADOR, EM CONSTRUCAO CIVIL</v>
          </cell>
          <cell r="C1458" t="str">
            <v>H</v>
          </cell>
        </row>
        <row r="1459">
          <cell r="A1459" t="str">
            <v>05.105.018-0</v>
          </cell>
          <cell r="B1459" t="str">
            <v>MAO-DE-OBRA DE ARMADOR, DE CONSTRUCAO CIVIL</v>
          </cell>
          <cell r="C1459" t="str">
            <v>H</v>
          </cell>
        </row>
        <row r="1460">
          <cell r="A1460" t="str">
            <v>05.105.019-0</v>
          </cell>
          <cell r="B1460" t="str">
            <v>MAO-DE-OBRA DE MARTELETEIRO</v>
          </cell>
          <cell r="C1460" t="str">
            <v>H</v>
          </cell>
        </row>
        <row r="1461">
          <cell r="A1461" t="str">
            <v>05.105.020-0</v>
          </cell>
          <cell r="B1461" t="str">
            <v>MAO-DE-OBRA DE JARDINEIRO</v>
          </cell>
          <cell r="C1461" t="str">
            <v>H</v>
          </cell>
        </row>
        <row r="1462">
          <cell r="A1462" t="str">
            <v>05.105.021-0</v>
          </cell>
          <cell r="B1462" t="str">
            <v>MAO-DE-OBRA DE OPERADOR DE MAQUINAS, EM CONSTRUCAO CIVIL</v>
          </cell>
          <cell r="C1462" t="str">
            <v>H</v>
          </cell>
        </row>
        <row r="1463">
          <cell r="A1463" t="str">
            <v>05.105.022-0</v>
          </cell>
          <cell r="B1463" t="str">
            <v>MAO-DE-OBRA DE APONTADOR</v>
          </cell>
          <cell r="C1463" t="str">
            <v>H</v>
          </cell>
        </row>
        <row r="1464">
          <cell r="A1464" t="str">
            <v>05.105.023-0</v>
          </cell>
          <cell r="B1464" t="str">
            <v>MAO-DE-OBRA DE ALMOXARIFE</v>
          </cell>
          <cell r="C1464" t="str">
            <v>H</v>
          </cell>
        </row>
        <row r="1465">
          <cell r="A1465" t="str">
            <v>05.105.024-0</v>
          </cell>
          <cell r="B1465" t="str">
            <v>MAO-DE-OBRA DE AUXILIAR DE ALMOXARIFADO</v>
          </cell>
          <cell r="C1465" t="str">
            <v>H</v>
          </cell>
        </row>
        <row r="1466">
          <cell r="A1466" t="str">
            <v>05.105.025-0</v>
          </cell>
          <cell r="B1466" t="str">
            <v>MAO-DE-OBRA DE ESTAGIARIO</v>
          </cell>
          <cell r="C1466" t="str">
            <v>H</v>
          </cell>
        </row>
        <row r="1467">
          <cell r="A1467" t="str">
            <v>05.105.026-0</v>
          </cell>
          <cell r="B1467" t="str">
            <v>MAO-DE-OBRA DE AUXILIAR TECNICO</v>
          </cell>
          <cell r="C1467" t="str">
            <v>H</v>
          </cell>
        </row>
        <row r="1468">
          <cell r="A1468" t="str">
            <v>05.105.027-0</v>
          </cell>
          <cell r="B1468" t="str">
            <v>MAO-DE-OBRA DE FEITOR</v>
          </cell>
          <cell r="C1468" t="str">
            <v>H</v>
          </cell>
        </row>
        <row r="1469">
          <cell r="A1469" t="str">
            <v>05.105.028-0</v>
          </cell>
          <cell r="B1469" t="str">
            <v>MAO-DE-OBRA DE ENCARREGADO</v>
          </cell>
          <cell r="C1469" t="str">
            <v>H</v>
          </cell>
        </row>
        <row r="1470">
          <cell r="A1470" t="str">
            <v>05.105.029-0</v>
          </cell>
          <cell r="B1470" t="str">
            <v>MAO-DE-OBRA DE MESTRE DE OBRAS "A"</v>
          </cell>
          <cell r="C1470" t="str">
            <v>H</v>
          </cell>
        </row>
        <row r="1471">
          <cell r="A1471" t="str">
            <v>05.105.030-0</v>
          </cell>
          <cell r="B1471" t="str">
            <v>MAO-DE-OBRA DE MESTRE DE OBRAS "B"</v>
          </cell>
          <cell r="C1471" t="str">
            <v>H</v>
          </cell>
        </row>
        <row r="1472">
          <cell r="A1472" t="str">
            <v>05.105.032-0</v>
          </cell>
          <cell r="B1472" t="str">
            <v>MAO-DE-OBRA DE ENGENHEIRO OU ARQUITETO JR.</v>
          </cell>
          <cell r="C1472" t="str">
            <v>H</v>
          </cell>
        </row>
        <row r="1473">
          <cell r="A1473" t="str">
            <v>05.105.033-0</v>
          </cell>
          <cell r="B1473" t="str">
            <v>MAO-DE-OBRA DE ENGENHEIRO OU ARQUITETO SENIOR</v>
          </cell>
          <cell r="C1473" t="str">
            <v>H</v>
          </cell>
        </row>
        <row r="1474">
          <cell r="A1474" t="str">
            <v>05.105.034-0</v>
          </cell>
          <cell r="B1474" t="str">
            <v>MAO-DE-OBRA DE ENGENHEIRO OU ARQUITETO, COORDENADOR GERAL DEPROJETOS OU SUPERVISOR DE OBRAS</v>
          </cell>
          <cell r="C1474" t="str">
            <v>H</v>
          </cell>
        </row>
        <row r="1475">
          <cell r="A1475" t="str">
            <v>05.105.035-0</v>
          </cell>
          <cell r="B1475" t="str">
            <v>MAO-DE-OBRA DE DESENHISTA "A"</v>
          </cell>
          <cell r="C1475" t="str">
            <v>H</v>
          </cell>
        </row>
        <row r="1476">
          <cell r="A1476" t="str">
            <v>05.105.036-0</v>
          </cell>
          <cell r="B1476" t="str">
            <v>MAO-DE-OBRA DE AUXILIAR DE DESENHISTA</v>
          </cell>
          <cell r="C1476" t="str">
            <v>H</v>
          </cell>
        </row>
        <row r="1477">
          <cell r="A1477" t="str">
            <v>05.105.037-0</v>
          </cell>
          <cell r="B1477" t="str">
            <v>MAO-DE-OBRA DE CHEFE DE ESCRITORIO</v>
          </cell>
          <cell r="C1477" t="str">
            <v>H</v>
          </cell>
        </row>
        <row r="1478">
          <cell r="A1478" t="str">
            <v>05.105.038-0</v>
          </cell>
          <cell r="B1478" t="str">
            <v>MAO-DE-OBRA DE SECRETARIA</v>
          </cell>
          <cell r="C1478" t="str">
            <v>H</v>
          </cell>
        </row>
        <row r="1479">
          <cell r="A1479" t="str">
            <v>05.105.039-0</v>
          </cell>
          <cell r="B1479" t="str">
            <v>MAO-DE-OBRA DE DATILOGRAFO</v>
          </cell>
          <cell r="C1479" t="str">
            <v>H</v>
          </cell>
        </row>
        <row r="1480">
          <cell r="A1480" t="str">
            <v>05.105.040-0</v>
          </cell>
          <cell r="B1480" t="str">
            <v>MAO-DE-OBRA DE ESCRITURARIO</v>
          </cell>
          <cell r="C1480" t="str">
            <v>H</v>
          </cell>
        </row>
        <row r="1481">
          <cell r="A1481" t="str">
            <v>05.105.041-0</v>
          </cell>
          <cell r="B1481" t="str">
            <v>MAO-DE-OBRA DE AUXILIAR DE ESCRITORIO</v>
          </cell>
          <cell r="C1481" t="str">
            <v>H</v>
          </cell>
        </row>
        <row r="1482">
          <cell r="A1482" t="str">
            <v>05.105.042-0</v>
          </cell>
          <cell r="B1482" t="str">
            <v>MAO-DE-OBRA DE CALCETEIRO</v>
          </cell>
          <cell r="C1482" t="str">
            <v>H</v>
          </cell>
        </row>
        <row r="1483">
          <cell r="A1483" t="str">
            <v>05.105.043-0</v>
          </cell>
          <cell r="B1483" t="str">
            <v>MAO-DE-OBRA DE VIDRACEIRO</v>
          </cell>
          <cell r="C1483" t="str">
            <v>H</v>
          </cell>
        </row>
        <row r="1484">
          <cell r="A1484" t="str">
            <v>05.105.044-0</v>
          </cell>
          <cell r="B1484" t="str">
            <v>MAO-DE-OBRA DE ENCARREGADO DE MONTAGEM</v>
          </cell>
          <cell r="C1484" t="str">
            <v>H</v>
          </cell>
        </row>
        <row r="1485">
          <cell r="A1485" t="str">
            <v>05.105.045-0</v>
          </cell>
          <cell r="B1485" t="str">
            <v>MAO-DE-OBRA DE SERRALHEIRO DE ESQUADRIAS DE ALUMINIO</v>
          </cell>
          <cell r="C1485" t="str">
            <v>H</v>
          </cell>
        </row>
        <row r="1486">
          <cell r="A1486" t="str">
            <v>05.105.046-0</v>
          </cell>
          <cell r="B1486" t="str">
            <v>MAO-DE-OBRA DE IMPERMEABILIZADOR</v>
          </cell>
          <cell r="C1486" t="str">
            <v>H</v>
          </cell>
        </row>
        <row r="1487">
          <cell r="A1487" t="str">
            <v>05.105.050-0</v>
          </cell>
          <cell r="B1487" t="str">
            <v>MAO-DE-OBRA DE TECNICO DE EDIFICACOES</v>
          </cell>
          <cell r="C1487" t="str">
            <v>H</v>
          </cell>
        </row>
        <row r="1488">
          <cell r="A1488" t="str">
            <v>05.105.999-0</v>
          </cell>
          <cell r="B1488" t="str">
            <v>INDICE 05.105INDICE MAO-DE-OBRA E SALARIO CONSTRUCAO CIVIL</v>
          </cell>
        </row>
        <row r="1489">
          <cell r="A1489" t="str">
            <v>05.110.999-0</v>
          </cell>
          <cell r="B1489" t="str">
            <v>INDICE 05.110INDICE DE SALARIO INDUSTRIAL</v>
          </cell>
        </row>
        <row r="1490">
          <cell r="A1490" t="str">
            <v>05.115.999-0</v>
          </cell>
          <cell r="B1490" t="str">
            <v>INDICE 05.115INDICE MATERIA-PRIMA NACIONAL</v>
          </cell>
        </row>
        <row r="1491">
          <cell r="A1491" t="str">
            <v>05.120.000-1</v>
          </cell>
          <cell r="B1491" t="str">
            <v>INDICE DE CUSTO DE MATERIA PRIMA IMPORTADA</v>
          </cell>
        </row>
        <row r="1492">
          <cell r="A1492" t="str">
            <v>05.120.999-0</v>
          </cell>
          <cell r="B1492" t="str">
            <v>INDICE 05.120INDICE MATERIA-PRIMA IMPORTADA</v>
          </cell>
        </row>
        <row r="1493">
          <cell r="A1493" t="str">
            <v>05.125.999-0</v>
          </cell>
          <cell r="B1493" t="str">
            <v>INDICE 05.125INDICE SERVICO MANUT.EQUIP.ELETRO MECANICO</v>
          </cell>
        </row>
        <row r="1494">
          <cell r="A1494" t="str">
            <v>05.130.999-0</v>
          </cell>
          <cell r="B1494" t="str">
            <v>INDICE 05.130INDICE MONTAGEM DUTOS PARA AR CONDICIONADO</v>
          </cell>
        </row>
        <row r="1495">
          <cell r="A1495" t="str">
            <v>05.135.500-0</v>
          </cell>
          <cell r="B1495" t="str">
            <v>UNIDADE DE REFERENCIA P/FORN. E INSTAL. DE ELEVADOR DE PASSAGEIROS OU CARGA</v>
          </cell>
          <cell r="C1495" t="str">
            <v>UR</v>
          </cell>
        </row>
        <row r="1496">
          <cell r="A1496" t="str">
            <v>05.135.999-0</v>
          </cell>
          <cell r="B1496" t="str">
            <v>INDICE 05.135INDICE FORN. INST. ELEVADOR PASSAG. OU CARGA</v>
          </cell>
        </row>
        <row r="1497">
          <cell r="A1497" t="str">
            <v>05.140.999-0</v>
          </cell>
          <cell r="B1497" t="str">
            <v>FAMILIA - 05.140</v>
          </cell>
        </row>
        <row r="1498">
          <cell r="A1498" t="str">
            <v>05.170.999-0</v>
          </cell>
          <cell r="B1498" t="str">
            <v>FAMILIA 05.170INDICE PARA SERVICOS DE FORNECIMENTO DE TICKET-REFEICAO</v>
          </cell>
        </row>
        <row r="1499">
          <cell r="A1499" t="str">
            <v>05.175.999-0</v>
          </cell>
          <cell r="B1499" t="str">
            <v>FAMILIA 05.175INDICE PARA SERVICOS DE COPEIRAGEM</v>
          </cell>
        </row>
        <row r="1500">
          <cell r="A1500" t="str">
            <v>05.180.999-0</v>
          </cell>
          <cell r="B1500" t="str">
            <v>FAMILIA 05.180INDICE PARA SERVICOS DE ASCENSORISTAS</v>
          </cell>
        </row>
        <row r="1501">
          <cell r="A1501" t="str">
            <v>05.185.999-0</v>
          </cell>
          <cell r="B1501" t="str">
            <v>FAMILIA 05.185INDICE PARA SERVICOS DE LOCACAO DE MAQUINAS COPIADORAS</v>
          </cell>
        </row>
        <row r="1502">
          <cell r="A1502" t="str">
            <v>05.205.999-0</v>
          </cell>
          <cell r="B1502" t="str">
            <v>FAMILIA 05.205INDICE PARA SERVICOS DE SEGURANCA E VIGILANCIA</v>
          </cell>
        </row>
        <row r="1503">
          <cell r="A1503" t="str">
            <v>05.220.999-0</v>
          </cell>
          <cell r="B1503" t="str">
            <v>FAMILIA 05.220INDICE PARA EVOLUCAO SALARIOS DE PROCESSAMENTO DE DADOS</v>
          </cell>
        </row>
        <row r="1504">
          <cell r="A1504" t="str">
            <v>05.221.999-0</v>
          </cell>
          <cell r="B1504" t="str">
            <v>FAMILIA 05.221INDICE PARA SERVICOS DE PROCESSAMENTO DE DADOS</v>
          </cell>
        </row>
        <row r="1505">
          <cell r="A1505" t="str">
            <v>05.222.999-0</v>
          </cell>
          <cell r="B1505" t="str">
            <v>FAMILIA 05.222INDICE P/ LOCACAO DE EQUIPAMENTOS DE PROCESSAMENTO DE DADOS</v>
          </cell>
        </row>
        <row r="1506">
          <cell r="A1506" t="str">
            <v>05.240.999-0</v>
          </cell>
          <cell r="B1506" t="str">
            <v>FAMILIA 05.240</v>
          </cell>
        </row>
        <row r="1507">
          <cell r="A1507" t="str">
            <v>05.255.999-0</v>
          </cell>
          <cell r="B1507" t="str">
            <v>FAMILIA 05.255</v>
          </cell>
        </row>
        <row r="1508">
          <cell r="A1508" t="str">
            <v>05.258.999-0</v>
          </cell>
          <cell r="B1508" t="str">
            <v>FAMILIA 05.258</v>
          </cell>
        </row>
        <row r="1509">
          <cell r="A1509" t="str">
            <v>05.270.999-0</v>
          </cell>
          <cell r="B1509" t="str">
            <v>FAMILIA 05.270</v>
          </cell>
        </row>
        <row r="1510">
          <cell r="A1510" t="str">
            <v>05.288.999-0</v>
          </cell>
          <cell r="B1510" t="str">
            <v>FAMILIA 05.288</v>
          </cell>
        </row>
        <row r="1511">
          <cell r="A1511" t="str">
            <v>05.296.999-0</v>
          </cell>
          <cell r="B1511" t="str">
            <v>FAMILIA 05.296</v>
          </cell>
        </row>
        <row r="1512">
          <cell r="A1512" t="str">
            <v>05.300.999-0</v>
          </cell>
          <cell r="B1512" t="str">
            <v>INDICE 05.300INDICE PARA SERVICOS DE LIMPEZA E CONSERVACAO EM EDIFICACOES</v>
          </cell>
        </row>
        <row r="1513">
          <cell r="A1513" t="str">
            <v>05.305.999-0</v>
          </cell>
          <cell r="B1513" t="str">
            <v>INDICE 05.305INDICE PARA SERVICOS DE LAVANDERIA</v>
          </cell>
        </row>
        <row r="1514">
          <cell r="A1514" t="str">
            <v>05.310.999-0</v>
          </cell>
          <cell r="B1514" t="str">
            <v>INDICE 05.310INDICE P/ LOCACAO DE EQUIP. ELETROMECANICOS E ELETRONICOS</v>
          </cell>
        </row>
        <row r="1515">
          <cell r="A1515" t="str">
            <v>05.320.999-0</v>
          </cell>
          <cell r="B1515" t="str">
            <v>INDICE 05.320INDICE PARA SERVICOS DE AQUISICAO DE FARDAMENTO MILITAR</v>
          </cell>
        </row>
        <row r="1516">
          <cell r="A1516" t="str">
            <v>05.330.999-0</v>
          </cell>
          <cell r="B1516" t="str">
            <v>FAMILIA 05.330</v>
          </cell>
        </row>
        <row r="1517">
          <cell r="A1517" t="str">
            <v>05.350.999-0</v>
          </cell>
          <cell r="B1517" t="str">
            <v>INDICE DA FAMILIA</v>
          </cell>
        </row>
        <row r="1518">
          <cell r="A1518" t="str">
            <v>05.355.999-0</v>
          </cell>
          <cell r="B1518" t="str">
            <v>FAMILIA 05.355IND. P/SERV. DE LOCACAO DE MAQ. DE FRANQUEAR CORRESPONDENCIA</v>
          </cell>
        </row>
        <row r="1519">
          <cell r="A1519" t="str">
            <v>05.500.999-0</v>
          </cell>
          <cell r="B1519" t="str">
            <v>INDICE 05.500INDICE DE SERVICO REFORMA EM MOVEIS</v>
          </cell>
        </row>
        <row r="1520">
          <cell r="A1520" t="str">
            <v>05.560.999-0</v>
          </cell>
          <cell r="B1520">
            <v>0</v>
          </cell>
        </row>
        <row r="1521">
          <cell r="A1521" t="str">
            <v>05.580.999-0</v>
          </cell>
          <cell r="B1521">
            <v>0</v>
          </cell>
        </row>
        <row r="1522">
          <cell r="A1522" t="str">
            <v>05.585.999-0</v>
          </cell>
          <cell r="B1522">
            <v>0</v>
          </cell>
        </row>
        <row r="1523">
          <cell r="A1523" t="str">
            <v>05.590.999-0</v>
          </cell>
          <cell r="B1523">
            <v>0</v>
          </cell>
        </row>
        <row r="1524">
          <cell r="A1524" t="str">
            <v>05.600.999-0</v>
          </cell>
          <cell r="B1524" t="str">
            <v>INDICE 05.600INDICE ASSENTAMENTO TUBULACAO DE GAS</v>
          </cell>
        </row>
        <row r="1525">
          <cell r="A1525" t="str">
            <v>CATEGORIA 06 - GALERIAS, DRENOS E CONEXOS</v>
          </cell>
        </row>
        <row r="1527">
          <cell r="A1527" t="str">
            <v>06.001.020-0</v>
          </cell>
          <cell r="B1527" t="str">
            <v>ASSENTAMEMTO DE TUBOS DE CONCR. SIMPLES, P/AGUAS PLUVIAIS, DIAM. DE 200MM</v>
          </cell>
          <cell r="C1527" t="str">
            <v>M</v>
          </cell>
        </row>
        <row r="1528">
          <cell r="A1528" t="str">
            <v>06.001.021-0</v>
          </cell>
          <cell r="B1528" t="str">
            <v>ASSENTAMENTO DE TUBOS DE CONCR. SIMPLES, P/AGUAS PLUVIAIS, DIAM. DE 250MM</v>
          </cell>
          <cell r="C1528" t="str">
            <v>M</v>
          </cell>
        </row>
        <row r="1529">
          <cell r="A1529" t="str">
            <v>06.001.022-0</v>
          </cell>
          <cell r="B1529" t="str">
            <v>ASSENTAMENTO DE TUBOS DE CONCR. SIMPLES, P/AGUAS PLUVIAIS, DIAM. DE 300MM</v>
          </cell>
          <cell r="C1529" t="str">
            <v>M</v>
          </cell>
        </row>
        <row r="1530">
          <cell r="A1530" t="str">
            <v>06.001.023-0</v>
          </cell>
          <cell r="B1530" t="str">
            <v>ASSENTAMENTO DE TUBOS DE CONCR. SIMPLES, P/AGUAS PLUVIAIS, DIAM. DE 400MM</v>
          </cell>
          <cell r="C1530" t="str">
            <v>M</v>
          </cell>
        </row>
        <row r="1531">
          <cell r="A1531" t="str">
            <v>06.001.024-0</v>
          </cell>
          <cell r="B1531" t="str">
            <v>ASSENTAMENTO DE TUBOS DE CONCR. SIMPLES, P/AGUAS PLUVIAIS, DIAM. DE 500MM</v>
          </cell>
          <cell r="C1531" t="str">
            <v>M</v>
          </cell>
        </row>
        <row r="1532">
          <cell r="A1532" t="str">
            <v>06.001.025-0</v>
          </cell>
          <cell r="B1532" t="str">
            <v>ASSENTAMENTO DE TUBOS DE CONCR. SIMPLES, P/AGUAS PLUVIAIS, DIAM. DE 600MM</v>
          </cell>
          <cell r="C1532" t="str">
            <v>M</v>
          </cell>
        </row>
        <row r="1533">
          <cell r="A1533" t="str">
            <v>06.001.031-0</v>
          </cell>
          <cell r="B1533" t="str">
            <v>ASSENTAMENTO DE TUBOS DE CONCR. ARMADO, P/ESGOTO SANIT. E AGUAS PLUVIAIS, DIAM. DE 400MM</v>
          </cell>
          <cell r="C1533" t="str">
            <v>M</v>
          </cell>
        </row>
        <row r="1534">
          <cell r="A1534" t="str">
            <v>06.001.032-0</v>
          </cell>
          <cell r="B1534" t="str">
            <v>ASSENTAMENTO DE TUBOS DE CONCR. ARMADO, P/ESGOTO SANIT. E AGUAS PLUVIAIS, DIAM. DE 500MM</v>
          </cell>
          <cell r="C1534" t="str">
            <v>M</v>
          </cell>
        </row>
        <row r="1535">
          <cell r="A1535" t="str">
            <v>06.001.033-0</v>
          </cell>
          <cell r="B1535" t="str">
            <v>ASSENTAMENTO DE TUBOS DE CONCR. ARMADO, P/ESGOTO SANIT. E AGUAS PLUVIAIS, DIAM. DE 600MM</v>
          </cell>
          <cell r="C1535" t="str">
            <v>M</v>
          </cell>
        </row>
        <row r="1536">
          <cell r="A1536" t="str">
            <v>06.001.034-0</v>
          </cell>
          <cell r="B1536" t="str">
            <v>ASSENTAMENTO DE TUBOS DE CONCR. ARMADO, P/ESGOTO SANIT. E AGUAS PLUVIAIS, DIAM. DE 700MM</v>
          </cell>
          <cell r="C1536" t="str">
            <v>M</v>
          </cell>
        </row>
        <row r="1537">
          <cell r="A1537" t="str">
            <v>06.001.035-0</v>
          </cell>
          <cell r="B1537" t="str">
            <v>ASSENTAMENTO DE TUBOS DE CONCR. ARMADO, P/ESGOTO SANIT. E AGUAS PLUVIAIS, DIAM. DE 800MM</v>
          </cell>
          <cell r="C1537" t="str">
            <v>M</v>
          </cell>
        </row>
        <row r="1538">
          <cell r="A1538" t="str">
            <v>06.001.036-0</v>
          </cell>
          <cell r="B1538" t="str">
            <v>ASSENTAMENTO DE TUBOS DE CONCR. ARMADO, P/ESGOTO SANIT. E AGUAS PLUVIAIS, DIAM. DE 900MM</v>
          </cell>
          <cell r="C1538" t="str">
            <v>M</v>
          </cell>
        </row>
        <row r="1539">
          <cell r="A1539" t="str">
            <v>06.001.037-0</v>
          </cell>
          <cell r="B1539" t="str">
            <v>ASSENTAMENTO DE TUBOS DE CONCR. ARMADO, P/ESGOTO SANIT. E AGUAS PLUVIAIS, DIAM. DE 1000MM</v>
          </cell>
          <cell r="C1539" t="str">
            <v>M</v>
          </cell>
        </row>
        <row r="1540">
          <cell r="A1540" t="str">
            <v>06.001.038-0</v>
          </cell>
          <cell r="B1540" t="str">
            <v>ASSENTAMENTO DE TUBOS DE CONCR. ARMADO, P/ESGOTO SANIT. E AGUAS PLUVIAIS, DIAM. DE 1100MM</v>
          </cell>
          <cell r="C1540" t="str">
            <v>M</v>
          </cell>
        </row>
        <row r="1541">
          <cell r="A1541" t="str">
            <v>06.001.039-0</v>
          </cell>
          <cell r="B1541" t="str">
            <v>ASSENTAMENTO DE TUBOS DE CONCR. ARMADO, P/ESGOTO SANIT. E AGUAS PLUVIAIS, DIAM. DE 1200MM</v>
          </cell>
          <cell r="C1541" t="str">
            <v>M</v>
          </cell>
        </row>
        <row r="1542">
          <cell r="A1542" t="str">
            <v>06.001.040-0</v>
          </cell>
          <cell r="B1542" t="str">
            <v>ASSENTAMENTO DE TUBOS DE CONCR. ARMADO, P/ESGOTO SANIT. E AGUAS PLUVIAIS, DIAM. DE 1500MM</v>
          </cell>
          <cell r="C1542" t="str">
            <v>M</v>
          </cell>
        </row>
        <row r="1543">
          <cell r="A1543" t="str">
            <v>06.001.060-0</v>
          </cell>
          <cell r="B1543" t="str">
            <v>ASSENTAMENTO DE TUBOS DE CONCR. ARMADO C/JUNTAS DE ANEL DE BORRACHA, P/GALERIAS DE ESGOTO SANIT., DIAM. DE 400MM</v>
          </cell>
          <cell r="C1543" t="str">
            <v>M</v>
          </cell>
        </row>
        <row r="1544">
          <cell r="A1544" t="str">
            <v>06.001.061-0</v>
          </cell>
          <cell r="B1544" t="str">
            <v>ASSENTAMENTO DE TUBOS DE CONCR. ARMADO C/JUNTAS DE ANEL DE BORRACHA, P/GALERIAS DE ESGOTO SANIT., DIAM. DE 500MM</v>
          </cell>
          <cell r="C1544" t="str">
            <v>M</v>
          </cell>
        </row>
        <row r="1545">
          <cell r="A1545" t="str">
            <v>06.001.062-0</v>
          </cell>
          <cell r="B1545" t="str">
            <v>ASSENTAMENTO DE TUBOS DE CONCR. ARMADO C/JUNTAS DE ANEL DE BORRACHA, P/GALERIAS DE ESGOTO SANIT., DIAM. DE 600MM</v>
          </cell>
          <cell r="C1545" t="str">
            <v>M</v>
          </cell>
        </row>
        <row r="1546">
          <cell r="A1546" t="str">
            <v>06.001.063-0</v>
          </cell>
          <cell r="B1546" t="str">
            <v>ASSENTAMENTO DE TUBOS DE CONCR. ARMADO C/JUNTAS DE ANEL DE BORRACHA, P/GALERIAS DE ESGOTO SANIT., DIAM. DE 700MM</v>
          </cell>
          <cell r="C1546" t="str">
            <v>M</v>
          </cell>
        </row>
        <row r="1547">
          <cell r="A1547" t="str">
            <v>06.001.064-0</v>
          </cell>
          <cell r="B1547" t="str">
            <v>ASSENTAMENTO DE TUBOS DE CONCR. ARMADO C/JUNTAS DE ANEL DE BORRACHA, P/GALERIAS DE ESGOTO SANIT., DIAM. DE 800MM</v>
          </cell>
          <cell r="C1547" t="str">
            <v>M</v>
          </cell>
        </row>
        <row r="1548">
          <cell r="A1548" t="str">
            <v>06.001.065-0</v>
          </cell>
          <cell r="B1548" t="str">
            <v>ASSENTAMENTO DE TUBOS DE CONCR. ARMADO C/JUNTAS DE ANEL DE BORRACHA, P/GALERIAS DE ESGOTO SANIT., DIAM. DE 900MM</v>
          </cell>
          <cell r="C1548" t="str">
            <v>M</v>
          </cell>
        </row>
        <row r="1549">
          <cell r="A1549" t="str">
            <v>06.001.066-0</v>
          </cell>
          <cell r="B1549" t="str">
            <v>ASSENTAMENTO DE TUBOS DE CONCR. ARMADO C/JUNTAS DE ANEL DE BORRACHA, P/GALERIAS DE ESGOTO SANIT., DIAM. DE 1000MM</v>
          </cell>
          <cell r="C1549" t="str">
            <v>M</v>
          </cell>
        </row>
        <row r="1550">
          <cell r="A1550" t="str">
            <v>06.001.067-0</v>
          </cell>
          <cell r="B1550" t="str">
            <v>ASSENTAMENTO DE TUBOS DE CONCR. ARMADO C/JUNTAS DE ANEL DE BORRACHA, P/GALERIAS DE ESGOTO SANIT., DIAM. DE 1100MM</v>
          </cell>
          <cell r="C1550" t="str">
            <v>M</v>
          </cell>
        </row>
        <row r="1551">
          <cell r="A1551" t="str">
            <v>06.001.068-0</v>
          </cell>
          <cell r="B1551" t="str">
            <v>ASSENTAMENTO DE TUBOS DE CONCR. ARMADO C/JUNTAS DE ANEL DE BORRACHA, P/GALERIAS ESGOTO SANIT., DIAM. DE 1200MM</v>
          </cell>
          <cell r="C1551" t="str">
            <v>M</v>
          </cell>
        </row>
        <row r="1552">
          <cell r="A1552" t="str">
            <v>06.001.069-0</v>
          </cell>
          <cell r="B1552" t="str">
            <v>ASSENTAMENTO DE TUBOS DE CONCR. ARMADO C/JUNTAS DE ANEL DE BORRACHA, P/GALERIAS ESGOTO SANIT., DIAM. DE 1500MM</v>
          </cell>
          <cell r="C1552" t="str">
            <v>M</v>
          </cell>
        </row>
        <row r="1553">
          <cell r="A1553" t="str">
            <v>06.001.080-0</v>
          </cell>
          <cell r="B1553" t="str">
            <v>ASSENTAMENTO DE TUBOS DE CIM.-AMIANTO C/JUNTAS DE ANEL DE BORRACHA, TIPO ESGOTO, DIAM. DE 75MM</v>
          </cell>
          <cell r="C1553" t="str">
            <v>M</v>
          </cell>
        </row>
        <row r="1554">
          <cell r="A1554" t="str">
            <v>06.001.081-0</v>
          </cell>
          <cell r="B1554" t="str">
            <v>ASSENTAMENTO DE TUBOS DE CIM.-AMIANTO C/JUNTAS DE ANEL DE BORRACHA, TIPO ESGOTO, DIAM. DE 100MM</v>
          </cell>
          <cell r="C1554" t="str">
            <v>M</v>
          </cell>
        </row>
        <row r="1555">
          <cell r="A1555" t="str">
            <v>06.001.082-0</v>
          </cell>
          <cell r="B1555" t="str">
            <v>ASSENTAMENTO DE TUBOS DE CIM.-AMIANTO C/JUNTAS DE ANEL DE BORRACHA, TIPO ESGOTO, DIAM. DE 150MM</v>
          </cell>
          <cell r="C1555" t="str">
            <v>M</v>
          </cell>
        </row>
        <row r="1556">
          <cell r="A1556" t="str">
            <v>06.001.083-0</v>
          </cell>
          <cell r="B1556" t="str">
            <v>ASSENTAMENTO DE TUBOS DE CIM.-AMIANTO C/JUNTAS DE ANEL DE BORRACHA, TIPO ESGOTO, DIAM. DE 200MM</v>
          </cell>
          <cell r="C1556" t="str">
            <v>M</v>
          </cell>
        </row>
        <row r="1557">
          <cell r="A1557" t="str">
            <v>06.001.084-0</v>
          </cell>
          <cell r="B1557" t="str">
            <v>ASSENTAMENTO DE TUBOS DE CIM.-AMIANTO C/JUNTAS DE ANEL DE BORRACHA, TIPO ESGOTO, DIAM. DE 250MM</v>
          </cell>
          <cell r="C1557" t="str">
            <v>M</v>
          </cell>
        </row>
        <row r="1558">
          <cell r="A1558" t="str">
            <v>06.001.085-0</v>
          </cell>
          <cell r="B1558" t="str">
            <v>ASSENTAMENTO DE TUBOS DE CIM.-AMIANTO C/JUNTAS DE ANEL DE BORRACHA, TIPO ESGOTO, DIAM. DE 300MM</v>
          </cell>
          <cell r="C1558" t="str">
            <v>M</v>
          </cell>
        </row>
        <row r="1559">
          <cell r="A1559" t="str">
            <v>06.001.101-0</v>
          </cell>
          <cell r="B1559" t="str">
            <v>ASSENTAMENTO DE TUBOS DE CERAM., DIAM. DE 100MM</v>
          </cell>
          <cell r="C1559" t="str">
            <v>M</v>
          </cell>
        </row>
        <row r="1560">
          <cell r="A1560" t="str">
            <v>06.001.102-0</v>
          </cell>
          <cell r="B1560" t="str">
            <v>ASSENTAMENTO DE TUBOS DE CERAM., DIAM. DE 150MM</v>
          </cell>
          <cell r="C1560" t="str">
            <v>M</v>
          </cell>
        </row>
        <row r="1561">
          <cell r="A1561" t="str">
            <v>06.001.103-0</v>
          </cell>
          <cell r="B1561" t="str">
            <v>ASSENTAMENTO DE TUBOS DE CERAM., DIAM. DE 200MM</v>
          </cell>
          <cell r="C1561" t="str">
            <v>M</v>
          </cell>
        </row>
        <row r="1562">
          <cell r="A1562" t="str">
            <v>06.001.105-0</v>
          </cell>
          <cell r="B1562" t="str">
            <v>ASSENTAMENTO DE TUBOS DE CERAM., DIAM. DE 250MM</v>
          </cell>
          <cell r="C1562" t="str">
            <v>M</v>
          </cell>
        </row>
        <row r="1563">
          <cell r="A1563" t="str">
            <v>06.001.106-0</v>
          </cell>
          <cell r="B1563" t="str">
            <v>ASSENTAMENTO DE TUBOS DE CERAM., DIAM. DE 300MM</v>
          </cell>
          <cell r="C1563" t="str">
            <v>M</v>
          </cell>
        </row>
        <row r="1564">
          <cell r="A1564" t="str">
            <v>06.001.110-0</v>
          </cell>
          <cell r="B1564" t="str">
            <v>ASSENTAMENTO DE TUBOS DE CERAM. VIDRADA C/JUNTA ELASTICA, DIAM. DE 100MM</v>
          </cell>
          <cell r="C1564" t="str">
            <v>M</v>
          </cell>
        </row>
        <row r="1565">
          <cell r="A1565" t="str">
            <v>06.001.115-0</v>
          </cell>
          <cell r="B1565" t="str">
            <v>ASSENTAMENTO DE TUBOS DE CERAM. VIDRADA C/JUNTA ELASTICA, DIAM. DE 150MM</v>
          </cell>
          <cell r="C1565" t="str">
            <v>M</v>
          </cell>
        </row>
        <row r="1566">
          <cell r="A1566" t="str">
            <v>06.001.120-0</v>
          </cell>
          <cell r="B1566" t="str">
            <v>ASSENTAMENTO DE TUBOS DE CERAM. VIDRADA C/JUNTA ELASTICA, DIAM. DE 200MM</v>
          </cell>
          <cell r="C1566" t="str">
            <v>M</v>
          </cell>
        </row>
        <row r="1567">
          <cell r="A1567" t="str">
            <v>06.001.125-0</v>
          </cell>
          <cell r="B1567" t="str">
            <v>ASSENTAMENTO DE TUBOS DE CERAM. VIDRADA C/JUNTA ELASTICA, DIAM. DE 250MM</v>
          </cell>
          <cell r="C1567" t="str">
            <v>M</v>
          </cell>
        </row>
        <row r="1568">
          <cell r="A1568" t="str">
            <v>06.001.130-0</v>
          </cell>
          <cell r="B1568" t="str">
            <v>ASSENTAMENTO DE TUBOS DE CERAM. VIDRADA C/JUNTA ELASTICA, DIAM. DE 300MM</v>
          </cell>
          <cell r="C1568" t="str">
            <v>M</v>
          </cell>
        </row>
        <row r="1569">
          <cell r="A1569" t="str">
            <v>06.001.151-0</v>
          </cell>
          <cell r="B1569" t="str">
            <v>LEVANTAMENTO, LIMP. E REASSENTAM. DE MANILHA CERAM., DIAM. DE 100MM</v>
          </cell>
          <cell r="C1569" t="str">
            <v>M</v>
          </cell>
        </row>
        <row r="1570">
          <cell r="A1570" t="str">
            <v>06.001.152-0</v>
          </cell>
          <cell r="B1570" t="str">
            <v>LEVANTAMENTO, LIMP. E REASSENTAM. DE MANILHA CERAM., DIAM. DE 150MM</v>
          </cell>
          <cell r="C1570" t="str">
            <v>M</v>
          </cell>
        </row>
        <row r="1571">
          <cell r="A1571" t="str">
            <v>06.001.153-0</v>
          </cell>
          <cell r="B1571" t="str">
            <v>LEVANTAMENTO, LIMP. E REASSENTAM. DE MANILHA CERAM., DIAM. DE 200MM</v>
          </cell>
          <cell r="C1571" t="str">
            <v>M</v>
          </cell>
        </row>
        <row r="1572">
          <cell r="A1572" t="str">
            <v>06.001.155-0</v>
          </cell>
          <cell r="B1572" t="str">
            <v>LEVANTAMENTO, LIMP. E REASSENTAM. DE MANILHA CERAM., DIAM. DE 250MM</v>
          </cell>
          <cell r="C1572" t="str">
            <v>M</v>
          </cell>
        </row>
        <row r="1573">
          <cell r="A1573" t="str">
            <v>06.001.161-0</v>
          </cell>
          <cell r="B1573" t="str">
            <v>LEVANTAMENTO, LIMP. E REASSENTAM. DE CURVA CERAM., DIAM. DE100MM</v>
          </cell>
          <cell r="C1573" t="str">
            <v>UN</v>
          </cell>
        </row>
        <row r="1574">
          <cell r="A1574" t="str">
            <v>06.001.162-0</v>
          </cell>
          <cell r="B1574" t="str">
            <v>LEVANTAMENTO, LIMP. E REASSENTAM. DE CURVA CERAM., DIAM. DE150MM</v>
          </cell>
          <cell r="C1574" t="str">
            <v>UN</v>
          </cell>
        </row>
        <row r="1575">
          <cell r="A1575" t="str">
            <v>06.001.163-0</v>
          </cell>
          <cell r="B1575" t="str">
            <v>LEVANTAMENTO, LIMP. E REASSENTAM. DE CURVA CERAM., DIAM. DE200MM</v>
          </cell>
          <cell r="C1575" t="str">
            <v>UN</v>
          </cell>
        </row>
        <row r="1576">
          <cell r="A1576" t="str">
            <v>06.001.165-0</v>
          </cell>
          <cell r="B1576" t="str">
            <v>LEVANTAMENTO, LIMP. E REASSENTAM. DE CURVA CERAM., DIAM. DE250MM</v>
          </cell>
          <cell r="C1576" t="str">
            <v>UN</v>
          </cell>
        </row>
        <row r="1577">
          <cell r="A1577" t="str">
            <v>06.001.170-0</v>
          </cell>
          <cell r="B1577" t="str">
            <v>LEVANTAMENTO, LIMP. E REASSENTAM. DE JUNCAO CERAM., DIAM. DE75MM</v>
          </cell>
          <cell r="C1577" t="str">
            <v>UN</v>
          </cell>
        </row>
        <row r="1578">
          <cell r="A1578" t="str">
            <v>06.001.171-0</v>
          </cell>
          <cell r="B1578" t="str">
            <v>LEVANTAMENTO, LIMP. E REASSENTAM. DE JUNCAO CERAM., DIAM. DE100MM</v>
          </cell>
          <cell r="C1578" t="str">
            <v>UN</v>
          </cell>
        </row>
        <row r="1579">
          <cell r="A1579" t="str">
            <v>06.001.172-0</v>
          </cell>
          <cell r="B1579" t="str">
            <v>LEVANTAMENTO, LIMP. E REASSENTAM. DE JUNCAO CERAM., DIAM. DE150MM</v>
          </cell>
          <cell r="C1579" t="str">
            <v>UN</v>
          </cell>
        </row>
        <row r="1580">
          <cell r="A1580" t="str">
            <v>06.001.173-0</v>
          </cell>
          <cell r="B1580" t="str">
            <v>LEVANTAMENTO, LIMP. E REASSENTAM. DE JUNCAO CERAM., DIAM. DE200MM</v>
          </cell>
          <cell r="C1580" t="str">
            <v>UN</v>
          </cell>
        </row>
        <row r="1581">
          <cell r="A1581" t="str">
            <v>06.001.174-0</v>
          </cell>
          <cell r="B1581" t="str">
            <v>LEVANTAMENTO, LIMP. E REASSENTAM. DE JUNCAO CERAM., DIAM. DE250MM</v>
          </cell>
          <cell r="C1581" t="str">
            <v>UN</v>
          </cell>
        </row>
        <row r="1582">
          <cell r="A1582" t="str">
            <v>06.001.241-0</v>
          </cell>
          <cell r="B1582" t="str">
            <v>ASSENTAMENTO DE TUBUL. PVC C/JUNTA ELASTICA, P/ESGOTO, DIAM.NOMINAL DE 75MM</v>
          </cell>
          <cell r="C1582" t="str">
            <v>M</v>
          </cell>
        </row>
        <row r="1583">
          <cell r="A1583" t="str">
            <v>06.001.242-0</v>
          </cell>
          <cell r="B1583" t="str">
            <v>ASSENTAMENTO DE TUBUL. PVC C/JUNTA ELASTICA, P/ESGOTO, DIAM.NOMINAL DE 100MM</v>
          </cell>
          <cell r="C1583" t="str">
            <v>M</v>
          </cell>
        </row>
        <row r="1584">
          <cell r="A1584" t="str">
            <v>06.001.243-0</v>
          </cell>
          <cell r="B1584" t="str">
            <v>ASSENTAMENTO DE TUBUL. PVC C/JUNTA ELASTICA, P/ESGOTO, DIAM.NOMINAL DE 140MM</v>
          </cell>
          <cell r="C1584" t="str">
            <v>M</v>
          </cell>
        </row>
        <row r="1585">
          <cell r="A1585" t="str">
            <v>06.001.244-0</v>
          </cell>
          <cell r="B1585" t="str">
            <v>ASSENTAMENTO DE TUBUL. PVC C/JUNTA ELASTICA, P/ESGOTO, DIAM.NOMINAL DE 180MM</v>
          </cell>
          <cell r="C1585" t="str">
            <v>M</v>
          </cell>
        </row>
        <row r="1586">
          <cell r="A1586" t="str">
            <v>06.001.245-0</v>
          </cell>
          <cell r="B1586" t="str">
            <v>ASSENTAMENTO DE TUBUL. PVC C/JUNTA ELASTICA, P/ESGOTO, DIAM.NOMINAL DE 220MM</v>
          </cell>
          <cell r="C1586" t="str">
            <v>M</v>
          </cell>
        </row>
        <row r="1587">
          <cell r="A1587" t="str">
            <v>06.001.246-0</v>
          </cell>
          <cell r="B1587" t="str">
            <v>ASSENTAMENTO DE TUBUL. PVC C/JUNTA ELASTICA, P/ESGOTO, DIAM.NOMINAL DE 270MM</v>
          </cell>
          <cell r="C1587" t="str">
            <v>M</v>
          </cell>
        </row>
        <row r="1588">
          <cell r="A1588" t="str">
            <v>06.001.250-0</v>
          </cell>
          <cell r="B1588" t="str">
            <v>ASSENTAMENTO DE TUBUL. PVC RIGIDO C/JUNTA ELASTICA, DIAM. DE50MM</v>
          </cell>
          <cell r="C1588" t="str">
            <v>M</v>
          </cell>
        </row>
        <row r="1589">
          <cell r="A1589" t="str">
            <v>06.001.251-0</v>
          </cell>
          <cell r="B1589" t="str">
            <v>ASSENTAMENTO DE TUBUL. PVC RIGIDO C/JUNTA ELASTICA, DIAM. DE75MM</v>
          </cell>
          <cell r="C1589" t="str">
            <v>M</v>
          </cell>
        </row>
        <row r="1590">
          <cell r="A1590" t="str">
            <v>06.001.252-0</v>
          </cell>
          <cell r="B1590" t="str">
            <v>ASSENTAMENTO DE TUBUL. PVC RIGIDO C/JUNTA ELASTICA, DIAM. DE100MM</v>
          </cell>
          <cell r="C1590" t="str">
            <v>M</v>
          </cell>
        </row>
        <row r="1591">
          <cell r="A1591" t="str">
            <v>06.001.254-0</v>
          </cell>
          <cell r="B1591" t="str">
            <v>ASSENTAMENTO DE TUBUL. PVC RIGIDO C/JUNTA ELASTICA, DIAM. DE140MM</v>
          </cell>
          <cell r="C1591" t="str">
            <v>M</v>
          </cell>
        </row>
        <row r="1592">
          <cell r="A1592" t="str">
            <v>06.001.255-0</v>
          </cell>
          <cell r="B1592" t="str">
            <v>ASSENTAMENTO DE TUBUL. PVC RIGIDO C/JUNTA ELASTICA, DIAM. DE180MM</v>
          </cell>
          <cell r="C1592" t="str">
            <v>M</v>
          </cell>
        </row>
        <row r="1593">
          <cell r="A1593" t="str">
            <v>06.001.256-0</v>
          </cell>
          <cell r="B1593" t="str">
            <v>ASSENTAMENTO DE TUBUL. PVC RIGIDO C/JUNTA ELASTICA, DIAM. DE220MM</v>
          </cell>
          <cell r="C1593" t="str">
            <v>M</v>
          </cell>
        </row>
        <row r="1594">
          <cell r="A1594" t="str">
            <v>06.001.257-0</v>
          </cell>
          <cell r="B1594" t="str">
            <v>ASSENTAMENTO DE TUBUL. PVC RIGIDO C/JUNTA ELASTICA, DIAM. DE270MM</v>
          </cell>
          <cell r="C1594" t="str">
            <v>M</v>
          </cell>
        </row>
        <row r="1595">
          <cell r="A1595" t="str">
            <v>06.001.260-0</v>
          </cell>
          <cell r="B1595" t="str">
            <v>ASSENTAMENTO DE PECAS E ACESSORIOS DE PVC RIGIDO C/JUNTA ELASTICA, DIAM. DE 50MM</v>
          </cell>
          <cell r="C1595" t="str">
            <v>UN</v>
          </cell>
        </row>
        <row r="1596">
          <cell r="A1596" t="str">
            <v>06.001.261-0</v>
          </cell>
          <cell r="B1596" t="str">
            <v>ASSENTAMENTO DE PECAS E ACESSORIOS DE PVC RIGIDO C/JUNTA ELASTICA, DIAM. DE 75MM</v>
          </cell>
          <cell r="C1596" t="str">
            <v>UN</v>
          </cell>
        </row>
        <row r="1597">
          <cell r="A1597" t="str">
            <v>06.001.262-0</v>
          </cell>
          <cell r="B1597" t="str">
            <v>ASSENTAMENTO DE PECAS E ACESSORIOS DE PVC RIGIDO C/JUNTA ELASTICA, DIAM. DE 100MM</v>
          </cell>
          <cell r="C1597" t="str">
            <v>UN</v>
          </cell>
        </row>
        <row r="1598">
          <cell r="A1598" t="str">
            <v>06.001.263-0</v>
          </cell>
          <cell r="B1598" t="str">
            <v>ASSENTAMENTO DE PECAS E ACESSORIOS DE PVC RIGIDO C/JUNTA ELASTICA, DIAM. DE 140MM</v>
          </cell>
          <cell r="C1598" t="str">
            <v>UN</v>
          </cell>
        </row>
        <row r="1599">
          <cell r="A1599" t="str">
            <v>06.001.264-0</v>
          </cell>
          <cell r="B1599" t="str">
            <v>ASSENTAMENTO DE PECAS E ACESSORIOS DE PVC RIGIDO C/JUNTA ELASTICA, DIAM. DE 180MM</v>
          </cell>
          <cell r="C1599" t="str">
            <v>UN</v>
          </cell>
        </row>
        <row r="1600">
          <cell r="A1600" t="str">
            <v>06.001.265-0</v>
          </cell>
          <cell r="B1600" t="str">
            <v>ASSENTAMENTO DE PECAS E ACESSORIOS DE PVC RIGIDO C/JUNTA ELASTICA, DIAM. DE 220MM</v>
          </cell>
          <cell r="C1600" t="str">
            <v>UN</v>
          </cell>
        </row>
        <row r="1601">
          <cell r="A1601" t="str">
            <v>06.001.266-0</v>
          </cell>
          <cell r="B1601" t="str">
            <v>ASSENTAMENTO DE PECAS E ACESSORIOS DE PVC RIGIDO C/JUNTA ELASTICA, DIAM. DE 270MM</v>
          </cell>
          <cell r="C1601" t="str">
            <v>UN</v>
          </cell>
        </row>
        <row r="1602">
          <cell r="A1602" t="str">
            <v>06.001.270-0</v>
          </cell>
          <cell r="B1602" t="str">
            <v>ASSENTAMENTO DE TUBO PVC RQ, DIAM. DE 1/2"</v>
          </cell>
          <cell r="C1602" t="str">
            <v>M</v>
          </cell>
        </row>
        <row r="1603">
          <cell r="A1603" t="str">
            <v>06.001.271-0</v>
          </cell>
          <cell r="B1603" t="str">
            <v>ASSENTAMENTO DE TUBO PVC RQ, DIAM. DE 3/4"</v>
          </cell>
          <cell r="C1603" t="str">
            <v>M</v>
          </cell>
        </row>
        <row r="1604">
          <cell r="A1604" t="str">
            <v>06.001.272-0</v>
          </cell>
          <cell r="B1604" t="str">
            <v>ASSENTAMENTO DE TUBO PVC RQ, DIAM. DE 1"</v>
          </cell>
          <cell r="C1604" t="str">
            <v>M</v>
          </cell>
        </row>
        <row r="1605">
          <cell r="A1605" t="str">
            <v>06.001.273-0</v>
          </cell>
          <cell r="B1605" t="str">
            <v>ASSENTAMENTO DE TUBO PVC RQ, DIAM. DE 1.1/2"</v>
          </cell>
          <cell r="C1605" t="str">
            <v>M</v>
          </cell>
        </row>
        <row r="1606">
          <cell r="A1606" t="str">
            <v>06.001.274-0</v>
          </cell>
          <cell r="B1606" t="str">
            <v>ASSENTAMENTO DE TUBO PVC RQ, DIAM. DE 2"</v>
          </cell>
          <cell r="C1606" t="str">
            <v>M</v>
          </cell>
        </row>
        <row r="1607">
          <cell r="A1607" t="str">
            <v>06.001.275-0</v>
          </cell>
          <cell r="B1607" t="str">
            <v>ASSENTAMENTO DE TUBO PVC RQ, DIAM. DE 3"</v>
          </cell>
          <cell r="C1607" t="str">
            <v>M</v>
          </cell>
        </row>
        <row r="1608">
          <cell r="A1608" t="str">
            <v>06.001.276-0</v>
          </cell>
          <cell r="B1608" t="str">
            <v>ASSENTAMENTO DE TUBO PVC RQ, DIAM. DE 4"</v>
          </cell>
          <cell r="C1608" t="str">
            <v>M</v>
          </cell>
        </row>
        <row r="1609">
          <cell r="A1609" t="str">
            <v>06.001.300-0</v>
          </cell>
          <cell r="B1609" t="str">
            <v>MONTAGEM DE COMPORTA QUADRADA OU CIRC. C/DIM. MAIORES QUE 0,70 X 0,70M</v>
          </cell>
          <cell r="C1609" t="str">
            <v>UN</v>
          </cell>
        </row>
        <row r="1610">
          <cell r="A1610" t="str">
            <v>06.001.301-0</v>
          </cell>
          <cell r="B1610" t="str">
            <v>MONTAGEM DE COMPORTA QUADRADA OU CIRC. C/DIM. ATE 0,70 X 0,70M</v>
          </cell>
          <cell r="C1610" t="str">
            <v>UN</v>
          </cell>
        </row>
        <row r="1611">
          <cell r="A1611" t="str">
            <v>06.001.305-0</v>
          </cell>
          <cell r="B1611" t="str">
            <v>MONTAGEM DE PEDESTAL, HASTE E VOLANTE, P/ACIONAMENTO DE COMPORTA OU REGISTRO</v>
          </cell>
          <cell r="C1611" t="str">
            <v>UN</v>
          </cell>
        </row>
        <row r="1612">
          <cell r="A1612" t="str">
            <v>06.001.319-0</v>
          </cell>
          <cell r="B1612" t="str">
            <v>ASSENTAMENTO DE TAMPAO DE FºFº, TIPO QUADRADO, ATE 25 X 25CM, ASSENTADO C/ARG. DE CIM. E AREIA NO TRACO 1:4</v>
          </cell>
          <cell r="C1612" t="str">
            <v>UN</v>
          </cell>
        </row>
        <row r="1613">
          <cell r="A1613" t="str">
            <v>06.001.320-0</v>
          </cell>
          <cell r="B1613" t="str">
            <v>ASSENTAMENTO DE TAMPAO DE FºFº,TIPO QUADRADO,DE 0,50 X 0,50ME 1,00 X 1,00M, ASSENTADO C/ARG.DE CIM.E AREIA NO TRACO 1:4</v>
          </cell>
          <cell r="C1613" t="str">
            <v>UN</v>
          </cell>
        </row>
        <row r="1614">
          <cell r="A1614" t="str">
            <v>06.001.325-0</v>
          </cell>
          <cell r="B1614" t="str">
            <v>ASSENTAMENTO DE TAMPAO DE FºFº, TIPO CIRC., C/DIAM. DE 0,60A 1,00M, ASSENTADO C/ARG. DE CIM. E AREIA NO TRACO 1:4</v>
          </cell>
          <cell r="C1614" t="str">
            <v>UN</v>
          </cell>
        </row>
        <row r="1615">
          <cell r="A1615" t="str">
            <v>06.001.327-0</v>
          </cell>
          <cell r="B1615" t="str">
            <v>ASSENTAMENTO DE TAMPAO DE FºFº, TIPO CIRC., C/DIAM. DE 0,40A 0,60M, ASSENTADO C/ARG. DE CIM. E AREIA NO TRACO 1:4</v>
          </cell>
          <cell r="C1615" t="str">
            <v>UN</v>
          </cell>
        </row>
        <row r="1616">
          <cell r="A1616" t="str">
            <v>06.001.328-0</v>
          </cell>
          <cell r="B1616" t="str">
            <v>ASSENTAMENTO DE TAMPAO DE FºFº, TIPO CIRC., C/DIAM. DE 0,60ME ATE 225KG, ASSENTADO C/ARG. DE CIM. E AREIA NO TRACO 1:4</v>
          </cell>
          <cell r="C1616" t="str">
            <v>UN</v>
          </cell>
        </row>
        <row r="1617">
          <cell r="A1617" t="str">
            <v>06.001.329-0</v>
          </cell>
          <cell r="B1617" t="str">
            <v>ASSENTAMENTO DE TAMPAO DE FºFº, DE TRES SECOES, C/LARG. ATE1,60M, ASSENTADO C/ARG. DE CIM. E AREIA NO TRACO 1:4</v>
          </cell>
          <cell r="C1617" t="str">
            <v>UN</v>
          </cell>
        </row>
        <row r="1618">
          <cell r="A1618" t="str">
            <v>06.001.330-0</v>
          </cell>
          <cell r="B1618" t="str">
            <v>ASSENTAMENTO DE TAMPAO DE FºFº, DE QUATRO SECOES, C/LARG. MINIMA DE 2,00M, ASSENTADO C/ARG. DE CIM. E AREIA NO TRACO 1:4</v>
          </cell>
          <cell r="C1618" t="str">
            <v>UN</v>
          </cell>
        </row>
        <row r="1619">
          <cell r="A1619" t="str">
            <v>06.001.331-0</v>
          </cell>
          <cell r="B1619" t="str">
            <v>ASSENTAMENTO DE TAMPAO DE FºFº, DE SETE SECOES, C/LARG. MINIMA DE 4,00M, ASSENTADO C/ARG. DE CIM. E AREIA NO TRACO 1:4</v>
          </cell>
          <cell r="C1619" t="str">
            <v>UN</v>
          </cell>
        </row>
        <row r="1620">
          <cell r="A1620" t="str">
            <v>06.001.332-0</v>
          </cell>
          <cell r="B1620" t="str">
            <v>ASSENTAMENTO DE TAMPAO DE FºFº, DE 30 X 90CM, P/CX. DE RALO,ASSENTADO C/ARG. DE CIM. E AREIA NO TRACO 1:4</v>
          </cell>
          <cell r="C1620" t="str">
            <v>UN</v>
          </cell>
        </row>
        <row r="1621">
          <cell r="A1621" t="str">
            <v>06.001.335-0</v>
          </cell>
          <cell r="B1621" t="str">
            <v>ASSENTAMENTO DE CX. DE PASSEIO P/REGISTRO EM FºFº, PADRAO CEDAE, ASSENTADA C/ARG. DE CIM. E AREIA NO TRACO 1:4</v>
          </cell>
          <cell r="C1621" t="str">
            <v>UN</v>
          </cell>
        </row>
        <row r="1622">
          <cell r="A1622" t="str">
            <v>06.001.340-0</v>
          </cell>
          <cell r="B1622" t="str">
            <v>ASSENTAMENTO DE CONJ. DE PECAS DE LIGACAO EM CIM.-AMIANTO, DIAM. DE 100MM</v>
          </cell>
          <cell r="C1622" t="str">
            <v>UN</v>
          </cell>
        </row>
        <row r="1623">
          <cell r="A1623" t="str">
            <v>06.001.341-0</v>
          </cell>
          <cell r="B1623" t="str">
            <v>ASSENTAMENTO DE CONJ. DE PECAS DE LIGACAO EM CIM.-AMIANTO, DIAM. DE 150MM</v>
          </cell>
          <cell r="C1623" t="str">
            <v>UN</v>
          </cell>
        </row>
        <row r="1624">
          <cell r="A1624" t="str">
            <v>06.001.600-0</v>
          </cell>
          <cell r="B1624" t="str">
            <v>ASSENTAMENTO DE TUBUL. DE FºFº C/JUNTA ELASTICA, DIAM. DE 50MM</v>
          </cell>
          <cell r="C1624" t="str">
            <v>M</v>
          </cell>
        </row>
        <row r="1625">
          <cell r="A1625" t="str">
            <v>06.001.601-0</v>
          </cell>
          <cell r="B1625" t="str">
            <v>ASSENTAMENTO DE TUBUL. DE FºFº C/JUNTA ELASTICA, DIAM. DE 75MM</v>
          </cell>
          <cell r="C1625" t="str">
            <v>M</v>
          </cell>
        </row>
        <row r="1626">
          <cell r="A1626" t="str">
            <v>06.001.602-0</v>
          </cell>
          <cell r="B1626" t="str">
            <v>ASSENTAMENTO DE TUBUL. DE FºFº C/JUNTA ELASTICA, DIAM. DE 100MM</v>
          </cell>
          <cell r="C1626" t="str">
            <v>M</v>
          </cell>
        </row>
        <row r="1627">
          <cell r="A1627" t="str">
            <v>06.001.603-0</v>
          </cell>
          <cell r="B1627" t="str">
            <v>ASSENTAMENTO DE TUBUL. DE FºFº C/JUNTA ELASTICA, DIAM. DE 150MM</v>
          </cell>
          <cell r="C1627" t="str">
            <v>M</v>
          </cell>
        </row>
        <row r="1628">
          <cell r="A1628" t="str">
            <v>06.001.604-0</v>
          </cell>
          <cell r="B1628" t="str">
            <v>ASSENTAMENTO DE TUBUL. DE FºFº C/JUNTA ELASTICA, DIAM. DE 200MM</v>
          </cell>
          <cell r="C1628" t="str">
            <v>M</v>
          </cell>
        </row>
        <row r="1629">
          <cell r="A1629" t="str">
            <v>06.001.605-0</v>
          </cell>
          <cell r="B1629" t="str">
            <v>ASSENTAMENTO DE TUBUL. DE FºFº C/JUNTA ELASTICA, DIAM. DE 250MM</v>
          </cell>
          <cell r="C1629" t="str">
            <v>M</v>
          </cell>
        </row>
        <row r="1630">
          <cell r="A1630" t="str">
            <v>06.001.606-0</v>
          </cell>
          <cell r="B1630" t="str">
            <v>ASSENTAMENTO DE TUBUL. DE FºFº C/JUNTA ELASTICA, DIAM. DE 300MM</v>
          </cell>
          <cell r="C1630" t="str">
            <v>M</v>
          </cell>
        </row>
        <row r="1631">
          <cell r="A1631" t="str">
            <v>06.001.607-0</v>
          </cell>
          <cell r="B1631" t="str">
            <v>ASSENTAMENTO DE TUBUL. DE FºFº C/JUNTA ELASTICA, DIAM. DE 350MM</v>
          </cell>
          <cell r="C1631" t="str">
            <v>M</v>
          </cell>
        </row>
        <row r="1632">
          <cell r="A1632" t="str">
            <v>06.001.608-0</v>
          </cell>
          <cell r="B1632" t="str">
            <v>ASSENTAMENTO DE TUBUL. DE FºFº C/JUNTA ELASTICA, DIAM. DE 400MM</v>
          </cell>
          <cell r="C1632" t="str">
            <v>M</v>
          </cell>
        </row>
        <row r="1633">
          <cell r="A1633" t="str">
            <v>06.001.609-0</v>
          </cell>
          <cell r="B1633" t="str">
            <v>ASSENTAMENTO DE TUBUL. DE FºFº C/JUNTA ELASTICA, DIAM. DE 500MM</v>
          </cell>
          <cell r="C1633" t="str">
            <v>M</v>
          </cell>
        </row>
        <row r="1634">
          <cell r="A1634" t="str">
            <v>06.001.610-0</v>
          </cell>
          <cell r="B1634" t="str">
            <v>ASSENTAMENTO DE TUBUL. DE FºFº C/JUNTA ELASTICA, DIAM. DE 600MM</v>
          </cell>
          <cell r="C1634" t="str">
            <v>M</v>
          </cell>
        </row>
        <row r="1635">
          <cell r="A1635" t="str">
            <v>06.001.611-0</v>
          </cell>
          <cell r="B1635" t="str">
            <v>ASSENTAMENTO DE TUBUL. DE FºFº C/JUNTA ELASTICA, DIAM. DE 700MM</v>
          </cell>
          <cell r="C1635" t="str">
            <v>M</v>
          </cell>
        </row>
        <row r="1636">
          <cell r="A1636" t="str">
            <v>06.001.612-0</v>
          </cell>
          <cell r="B1636" t="str">
            <v>ASSENTAMENTO DE TUBUL. DE FºFº C/JUNTA ELASTICA, DIAM. DE 800MM</v>
          </cell>
          <cell r="C1636" t="str">
            <v>M</v>
          </cell>
        </row>
        <row r="1637">
          <cell r="A1637" t="str">
            <v>06.001.613-0</v>
          </cell>
          <cell r="B1637" t="str">
            <v>ASSENTAMENTO DE TUBUL. DE FºFº C/JUNTA ELASTICA, DIAM. DE 900MM</v>
          </cell>
          <cell r="C1637" t="str">
            <v>M</v>
          </cell>
        </row>
        <row r="1638">
          <cell r="A1638" t="str">
            <v>06.001.614-0</v>
          </cell>
          <cell r="B1638" t="str">
            <v>ASSENTAMENTO DE TUBUL. DE FºFº C/JUNTA ELASTICA, DIAM. DE 1000MM</v>
          </cell>
          <cell r="C1638" t="str">
            <v>M</v>
          </cell>
        </row>
        <row r="1639">
          <cell r="A1639" t="str">
            <v>06.001.615-0</v>
          </cell>
          <cell r="B1639" t="str">
            <v>ASSENTAMENTO DE TUBUL. DE FºFº C/JUNTA ELASTICA, DIAM. DE 1200MM</v>
          </cell>
          <cell r="C1639" t="str">
            <v>M</v>
          </cell>
        </row>
        <row r="1640">
          <cell r="A1640" t="str">
            <v>06.001.630-0</v>
          </cell>
          <cell r="B1640" t="str">
            <v>ASSENTAMENTO DE TUBO DE FºFº C/JUNTA ELASTICA, P/ESGOTO, DIAM. DE 100MM</v>
          </cell>
          <cell r="C1640" t="str">
            <v>UN</v>
          </cell>
        </row>
        <row r="1641">
          <cell r="A1641" t="str">
            <v>06.001.631-0</v>
          </cell>
          <cell r="B1641" t="str">
            <v>ASSENTAMENTO DE TUBO DE FºFº C/JUNTA ELASTICA, P/ESGOTO, DIAM. DE 150MM</v>
          </cell>
          <cell r="C1641" t="str">
            <v>UN</v>
          </cell>
        </row>
        <row r="1642">
          <cell r="A1642" t="str">
            <v>06.001.632-0</v>
          </cell>
          <cell r="B1642" t="str">
            <v>ASSENTAMENTO DE TUBO DE FºFº C/JUNTA ELASTICA, P/ESGOTO, DIAM. DE 200MM</v>
          </cell>
          <cell r="C1642" t="str">
            <v>UN</v>
          </cell>
        </row>
        <row r="1643">
          <cell r="A1643" t="str">
            <v>06.001.633-0</v>
          </cell>
          <cell r="B1643" t="str">
            <v>ASSENTAMENTO DE TUBO DE FºFº C/JUNTA ELASTICA, P/ESGOTO, DIAM. DE 250MM</v>
          </cell>
          <cell r="C1643" t="str">
            <v>UN</v>
          </cell>
        </row>
        <row r="1644">
          <cell r="A1644" t="str">
            <v>06.001.634-0</v>
          </cell>
          <cell r="B1644" t="str">
            <v>ASSENTAMENTO DE TUBO DE FºFº C/JUNTA ELASTICA, P/ESGOTO, DIAM. DE 300MM</v>
          </cell>
          <cell r="C1644" t="str">
            <v>UN</v>
          </cell>
        </row>
        <row r="1645">
          <cell r="A1645" t="str">
            <v>06.001.650-0</v>
          </cell>
          <cell r="B1645" t="str">
            <v>ASSENTAMENTO DE PECAS ESPECIAIS DE FºFº C/JUNTA ELASTICA, DIAM. DE 50MM</v>
          </cell>
          <cell r="C1645" t="str">
            <v>UN</v>
          </cell>
        </row>
        <row r="1646">
          <cell r="A1646" t="str">
            <v>06.001.651-0</v>
          </cell>
          <cell r="B1646" t="str">
            <v>ASSENTAMENTO DE PECAS ESPECIAIS DE FºFº C/JUNTA ELASTICA, DIAM. DE 75MM</v>
          </cell>
          <cell r="C1646" t="str">
            <v>UN</v>
          </cell>
        </row>
        <row r="1647">
          <cell r="A1647" t="str">
            <v>06.001.652-0</v>
          </cell>
          <cell r="B1647" t="str">
            <v>ASSENTAMENTO DE PECAS ESPECIAIS DE FºFº C/JUNTA ELASTICA, DIAM. DE 100MM</v>
          </cell>
          <cell r="C1647" t="str">
            <v>UN</v>
          </cell>
        </row>
        <row r="1648">
          <cell r="A1648" t="str">
            <v>06.001.653-0</v>
          </cell>
          <cell r="B1648" t="str">
            <v>ASSENTAMENTO DE PECAS ESPECIAIS DE FºFº C/JUNTA ELASTICA, DIAM. DE 150MM</v>
          </cell>
          <cell r="C1648" t="str">
            <v>UN</v>
          </cell>
        </row>
        <row r="1649">
          <cell r="A1649" t="str">
            <v>06.001.654-0</v>
          </cell>
          <cell r="B1649" t="str">
            <v>ASSENTAMENTO DE PECAS ESPECIAIS DE FºFº C/JUNTA ELASTICA, DIAM. DE 200MM</v>
          </cell>
          <cell r="C1649" t="str">
            <v>UN</v>
          </cell>
        </row>
        <row r="1650">
          <cell r="A1650" t="str">
            <v>06.001.655-0</v>
          </cell>
          <cell r="B1650" t="str">
            <v>ASSENTAMENTO DE PECAS ESPECIAIS DE FºFº C/JUNTA ELASTICA, DIAM. DE 250MM</v>
          </cell>
          <cell r="C1650" t="str">
            <v>UN</v>
          </cell>
        </row>
        <row r="1651">
          <cell r="A1651" t="str">
            <v>06.001.656-0</v>
          </cell>
          <cell r="B1651" t="str">
            <v>ASSENTAMENTO DE PECAS ESPECIAIS DE FºFº C/JUNTA ELASTICA, DIAM. DE 300MM</v>
          </cell>
          <cell r="C1651" t="str">
            <v>UN</v>
          </cell>
        </row>
        <row r="1652">
          <cell r="A1652" t="str">
            <v>06.001.657-0</v>
          </cell>
          <cell r="B1652" t="str">
            <v>ASSENTAMENTO DE PECAS ESPECIAIS DE FºFº C/JUNTA ELASTICA, DIAM. DE 350MM</v>
          </cell>
          <cell r="C1652" t="str">
            <v>UN</v>
          </cell>
        </row>
        <row r="1653">
          <cell r="A1653" t="str">
            <v>06.001.658-0</v>
          </cell>
          <cell r="B1653" t="str">
            <v>ASSENTAMENTO DE PECAS ESPECIAIS DE FºFº C/JUNTA ELASTICA, DIAM. DE 400MM</v>
          </cell>
          <cell r="C1653" t="str">
            <v>UN</v>
          </cell>
        </row>
        <row r="1654">
          <cell r="A1654" t="str">
            <v>06.001.659-0</v>
          </cell>
          <cell r="B1654" t="str">
            <v>ASSENTAMENTO DE PECAS ESPECIAIS DE FºFº C/JUNTA ELASTICA, DIAM. DE 450MM</v>
          </cell>
          <cell r="C1654" t="str">
            <v>UN</v>
          </cell>
        </row>
        <row r="1655">
          <cell r="A1655" t="str">
            <v>06.001.660-0</v>
          </cell>
          <cell r="B1655" t="str">
            <v>ASSENTAMENTO DE PECAS ESPECIAIS DE FºFº C/JUNTA ELASTICA, DIAM. DE 500MM</v>
          </cell>
          <cell r="C1655" t="str">
            <v>UN</v>
          </cell>
        </row>
        <row r="1656">
          <cell r="A1656" t="str">
            <v>06.001.661-0</v>
          </cell>
          <cell r="B1656" t="str">
            <v>ASSENTAMENTO DE PECAS ESPECIAIS DE FºFº C/JUNTA ELASTICA, DIAM. DE 600MM</v>
          </cell>
          <cell r="C1656" t="str">
            <v>UN</v>
          </cell>
        </row>
        <row r="1657">
          <cell r="A1657" t="str">
            <v>06.001.670-0</v>
          </cell>
          <cell r="B1657" t="str">
            <v>ASSENTAMENTO DE PECAS DE FºFº C/JUNTA MEC. OU FLANGEADA, DIAM. DE 50MM</v>
          </cell>
          <cell r="C1657" t="str">
            <v>UN</v>
          </cell>
        </row>
        <row r="1658">
          <cell r="A1658" t="str">
            <v>06.001.671-0</v>
          </cell>
          <cell r="B1658" t="str">
            <v>ASSENTAMENTO DE PECAS DE FºFº C/JUNTA MEC. OU FLANGEADA, DIAM. DE 75MM</v>
          </cell>
          <cell r="C1658" t="str">
            <v>UN</v>
          </cell>
        </row>
        <row r="1659">
          <cell r="A1659" t="str">
            <v>06.001.672-0</v>
          </cell>
          <cell r="B1659" t="str">
            <v>ASSENTAMENTO DE PECAS DE FºFº C/JUNTA MEC. OU FLANGEADA, DIAM. DE 100MM</v>
          </cell>
          <cell r="C1659" t="str">
            <v>UN</v>
          </cell>
        </row>
        <row r="1660">
          <cell r="A1660" t="str">
            <v>06.001.673-0</v>
          </cell>
          <cell r="B1660" t="str">
            <v>ASSENTAMENTO DE PECAS DE FºFº C/JUNTA MEC. OU FLANGEADA, DIAM. DE 150MM</v>
          </cell>
          <cell r="C1660" t="str">
            <v>UN</v>
          </cell>
        </row>
        <row r="1661">
          <cell r="A1661" t="str">
            <v>06.001.674-0</v>
          </cell>
          <cell r="B1661" t="str">
            <v>ASSENTAMENTO DE PECAS DE FºFº C/JUNTA MEC. OU FLANGEADA, DIAM. DE 200MM</v>
          </cell>
          <cell r="C1661" t="str">
            <v>UN</v>
          </cell>
        </row>
        <row r="1662">
          <cell r="A1662" t="str">
            <v>06.001.675-0</v>
          </cell>
          <cell r="B1662" t="str">
            <v>ASSENTAMENTO DE PECAS DE FºFº C/JUNTA MEC. OU FLANGEADA, DIAM. DE 250MM</v>
          </cell>
          <cell r="C1662" t="str">
            <v>UN</v>
          </cell>
        </row>
        <row r="1663">
          <cell r="A1663" t="str">
            <v>06.001.676-0</v>
          </cell>
          <cell r="B1663" t="str">
            <v>ASSENTAMENTO DE PECAS DE FºFº C/JUNTA MEC. OU FLANGEADA, DIAM. DE 300MM</v>
          </cell>
          <cell r="C1663" t="str">
            <v>UN</v>
          </cell>
        </row>
        <row r="1664">
          <cell r="A1664" t="str">
            <v>06.001.677-0</v>
          </cell>
          <cell r="B1664" t="str">
            <v>ASSENTAMENTO DE PECAS DE FºFº C/JUNTA MEC. OU FLANGEADA, DIAM. DE 350MM</v>
          </cell>
          <cell r="C1664" t="str">
            <v>UN</v>
          </cell>
        </row>
        <row r="1665">
          <cell r="A1665" t="str">
            <v>06.001.678-0</v>
          </cell>
          <cell r="B1665" t="str">
            <v>ASSENTAMENTO DE PECAS DE FºFº C/JUNTA MEC. OU FLANGEADA, DIAM. DE 400MM</v>
          </cell>
          <cell r="C1665" t="str">
            <v>UN</v>
          </cell>
        </row>
        <row r="1666">
          <cell r="A1666" t="str">
            <v>06.001.679-0</v>
          </cell>
          <cell r="B1666" t="str">
            <v>ASSENTAMENTO DE PECAS DE FºFº C/JUNTA MEC. OU FLANGEADA, DIAM. DE 450MM</v>
          </cell>
          <cell r="C1666" t="str">
            <v>UN</v>
          </cell>
        </row>
        <row r="1667">
          <cell r="A1667" t="str">
            <v>06.001.680-0</v>
          </cell>
          <cell r="B1667" t="str">
            <v>ASSENTAMENTO DE PECAS DE FºFº C/JUNTA MEC. OU FLANGEADA, DIAM. DE 500MM</v>
          </cell>
          <cell r="C1667" t="str">
            <v>UN</v>
          </cell>
        </row>
        <row r="1668">
          <cell r="A1668" t="str">
            <v>06.001.681-0</v>
          </cell>
          <cell r="B1668" t="str">
            <v>ASSENTAMENTO DE PECAS DE FºFº C/JUNTA MEC. OU FLANGEADA, DIAM. DE 600MM</v>
          </cell>
          <cell r="C1668" t="str">
            <v>UN</v>
          </cell>
        </row>
        <row r="1669">
          <cell r="A1669" t="str">
            <v>06.001.682-0</v>
          </cell>
          <cell r="B1669" t="str">
            <v>ASSENTAMENTO DE PECAS DE FºFº C/JUNTA MEC. OU FLANGEADA, DIAM. DE 700MM</v>
          </cell>
          <cell r="C1669" t="str">
            <v>UN</v>
          </cell>
        </row>
        <row r="1670">
          <cell r="A1670" t="str">
            <v>06.001.683-0</v>
          </cell>
          <cell r="B1670" t="str">
            <v>ASSENTAMENTO DE PECAS DE FºFº C/JUNTA MEC. OU FLANGEADA, DIAM. DE 800MM</v>
          </cell>
          <cell r="C1670" t="str">
            <v>UN</v>
          </cell>
        </row>
        <row r="1671">
          <cell r="A1671" t="str">
            <v>06.001.684-0</v>
          </cell>
          <cell r="B1671" t="str">
            <v>ASSENTAMENTO DE PECAS DE FºFº C/JUNTA MEC. OU FLANGEADA, DIAM. DE 900MM</v>
          </cell>
          <cell r="C1671" t="str">
            <v>UN</v>
          </cell>
        </row>
        <row r="1672">
          <cell r="A1672" t="str">
            <v>06.001.685-0</v>
          </cell>
          <cell r="B1672" t="str">
            <v>ASSENTAMENTO DE PECAS DE FºFº C/JUNTA MEC. OU FLANGEADA, DIAM. DE 1000MM</v>
          </cell>
          <cell r="C1672" t="str">
            <v>UN</v>
          </cell>
        </row>
        <row r="1673">
          <cell r="A1673" t="str">
            <v>06.001.686-0</v>
          </cell>
          <cell r="B1673" t="str">
            <v>ASSENTAMENTO DE PECAS DE FºFº C/JUNTA MEC. OU FLANGEADA, DIAM. DE 1200MM</v>
          </cell>
          <cell r="C1673" t="str">
            <v>UN</v>
          </cell>
        </row>
        <row r="1674">
          <cell r="A1674" t="str">
            <v>06.001.690-0</v>
          </cell>
          <cell r="B1674" t="str">
            <v>ASSENTAMENTO DE PECAS DE FºFº C/JUNTA DE CHUMBO, P/CHUMBADA,DIAM. DE 50MM</v>
          </cell>
          <cell r="C1674" t="str">
            <v>UN</v>
          </cell>
        </row>
        <row r="1675">
          <cell r="A1675" t="str">
            <v>06.001.691-0</v>
          </cell>
          <cell r="B1675" t="str">
            <v>ASSENTAMENTO DE PECAS FºFº C/JUNTA DE CHUMBO, P/CHUMBADA, DIAM. 75MM</v>
          </cell>
          <cell r="C1675" t="str">
            <v>UN</v>
          </cell>
        </row>
        <row r="1676">
          <cell r="A1676" t="str">
            <v>06.001.692-0</v>
          </cell>
          <cell r="B1676" t="str">
            <v>ASSENTAMENTO DE PECAS DE FºFº C/JUNTA DE CHUMBO, P/CHUMBADA,DIAM. DE 100MM</v>
          </cell>
          <cell r="C1676" t="str">
            <v>UN</v>
          </cell>
        </row>
        <row r="1677">
          <cell r="A1677" t="str">
            <v>06.001.693-0</v>
          </cell>
          <cell r="B1677" t="str">
            <v>ASSENTAMENTO DE PECAS DE FºFº C/JUNTA DE CHUMBO, P/CHUMBADA,DIAM. DE 150MM</v>
          </cell>
          <cell r="C1677" t="str">
            <v>UN</v>
          </cell>
        </row>
        <row r="1678">
          <cell r="A1678" t="str">
            <v>06.001.694-0</v>
          </cell>
          <cell r="B1678" t="str">
            <v>ASSENTAMENTO DE PECAS DE FºFº C/JUNTA DE CHUMBO, P/CHUMBADA,DIAM. DE 200MM</v>
          </cell>
          <cell r="C1678" t="str">
            <v>UN</v>
          </cell>
        </row>
        <row r="1679">
          <cell r="A1679" t="str">
            <v>06.001.695-0</v>
          </cell>
          <cell r="B1679" t="str">
            <v>ASSENTAMENTO DE PECAS DE FºFº C/JUNTA DE CHUMBO, P/CHUMBADA,DIAM. DE 250MM</v>
          </cell>
          <cell r="C1679" t="str">
            <v>UN</v>
          </cell>
        </row>
        <row r="1680">
          <cell r="A1680" t="str">
            <v>06.001.696-0</v>
          </cell>
          <cell r="B1680" t="str">
            <v>ASSENTAMENTO DE PECAS DE FºFº C/JUNTA DE CHUMBO, P/CHUMBADA,DIAM. DE 300MM</v>
          </cell>
          <cell r="C1680" t="str">
            <v>UN</v>
          </cell>
        </row>
        <row r="1681">
          <cell r="A1681" t="str">
            <v>06.001.697-0</v>
          </cell>
          <cell r="B1681" t="str">
            <v>ASSENTAMENTO DE PECAS DE FºFº C/JUNTA DE CHUMBO, P/CHUMBADA,DIAM. DE 400MM</v>
          </cell>
          <cell r="C1681" t="str">
            <v>UN</v>
          </cell>
        </row>
        <row r="1682">
          <cell r="A1682" t="str">
            <v>06.001.698-0</v>
          </cell>
          <cell r="B1682" t="str">
            <v>ASSENTAMENTO DE PECAS DE FºFº C/JUNTA DE CHUMBO, P/CHUMBADA,DIAM. DE 500MM</v>
          </cell>
          <cell r="C1682" t="str">
            <v>UN</v>
          </cell>
        </row>
        <row r="1683">
          <cell r="A1683" t="str">
            <v>06.001.699-0</v>
          </cell>
          <cell r="B1683" t="str">
            <v>ASSENTAMENTO DE PECAS DE FºFº C/JUNTA DE CHUMBO, P/CHUMBADA,DIAM. DE 600MM</v>
          </cell>
          <cell r="C1683" t="str">
            <v>UN</v>
          </cell>
        </row>
        <row r="1684">
          <cell r="A1684" t="str">
            <v>06.001.700-0</v>
          </cell>
          <cell r="B1684" t="str">
            <v>ASSENTAMENTO DE PECAS DE FºFº C/JUNTA DE CHUMBO, P/CHUMBADA,DIAM. DE 700MM</v>
          </cell>
          <cell r="C1684" t="str">
            <v>UN</v>
          </cell>
        </row>
        <row r="1685">
          <cell r="A1685" t="str">
            <v>06.001.999-0</v>
          </cell>
          <cell r="B1685" t="str">
            <v>FAMILIA 06.001TUBOS DE CONCRETO</v>
          </cell>
        </row>
        <row r="1686">
          <cell r="A1686" t="str">
            <v>06.002.010-0</v>
          </cell>
          <cell r="B1686" t="str">
            <v>TUBO DE CONCR. ARMADO, CLASSE A-2, C/JUNTA ELASTICA, P/ESGOTO, DIAM. DE 400MM. FORN. E ASSENT.</v>
          </cell>
          <cell r="C1686" t="str">
            <v>M</v>
          </cell>
        </row>
        <row r="1687">
          <cell r="A1687" t="str">
            <v>06.002.011-0</v>
          </cell>
          <cell r="B1687" t="str">
            <v>TUBO DE CONCR. ARMADO, CLASSE A-2, C/JUNTA ELASTICA, P/ESGOTO, DIAM. DE 500MM. FORN. E ASSENT.</v>
          </cell>
          <cell r="C1687" t="str">
            <v>M</v>
          </cell>
        </row>
        <row r="1688">
          <cell r="A1688" t="str">
            <v>06.002.012-0</v>
          </cell>
          <cell r="B1688" t="str">
            <v>TUBO DE CONCR. ARMADO, CLASSE A-2, C/JUNTA ELASTICA, P/ESGOTO, DIAM. DE 600MM. FORN. E ASSENT.</v>
          </cell>
          <cell r="C1688" t="str">
            <v>M</v>
          </cell>
        </row>
        <row r="1689">
          <cell r="A1689" t="str">
            <v>06.002.013-0</v>
          </cell>
          <cell r="B1689" t="str">
            <v>TUBO DE CONCR. ARMADO, CLASSE A-2, C/JUNTA ELASTICA, P/ESGOTO, DIAM. DE 700MM. FORN. E ASSENT.</v>
          </cell>
          <cell r="C1689" t="str">
            <v>M</v>
          </cell>
        </row>
        <row r="1690">
          <cell r="A1690" t="str">
            <v>06.002.014-0</v>
          </cell>
          <cell r="B1690" t="str">
            <v>TUBO DE CONCR. ARMADO, CLASSE A-2, C/JUNTA ELASTICA, P/ESGOTO, DIAM. DE 800MM. FORN. E ASSENT.</v>
          </cell>
          <cell r="C1690" t="str">
            <v>M</v>
          </cell>
        </row>
        <row r="1691">
          <cell r="A1691" t="str">
            <v>06.002.015-0</v>
          </cell>
          <cell r="B1691" t="str">
            <v>TUBO DE CONCR. ARMADO, CLASSE A-2, C/JUNTA ELASTICA, P/ESGOTO, DIAM. DE 900MM. FORN. E ASSENT.</v>
          </cell>
          <cell r="C1691" t="str">
            <v>M</v>
          </cell>
        </row>
        <row r="1692">
          <cell r="A1692" t="str">
            <v>06.002.016-0</v>
          </cell>
          <cell r="B1692" t="str">
            <v>TUBO DE CONCR. ARMADO, CLASSE A-2, C/JUNTA ELASTICA, P/ESGOTO, DIAM. DE 1000MM. FORN. E ASSENT.</v>
          </cell>
          <cell r="C1692" t="str">
            <v>M</v>
          </cell>
        </row>
        <row r="1693">
          <cell r="A1693" t="str">
            <v>06.002.017-0</v>
          </cell>
          <cell r="B1693" t="str">
            <v>TUBO DE CONCR. ARMADO, CLASSE A-2, C/JUNTA ELASTICA, P/ESGOTO, DIAM. DE 1200MM. FORN. E ASSENT.</v>
          </cell>
          <cell r="C1693" t="str">
            <v>M</v>
          </cell>
        </row>
        <row r="1694">
          <cell r="A1694" t="str">
            <v>06.002.018-0</v>
          </cell>
          <cell r="B1694" t="str">
            <v>TUBO DE CONCR. ARMADO, CLASSE A-2, C/JUNTA ELASTICA, P/ESGOTO, DIAM. DE 1500MM. FORN. E ASSENT.</v>
          </cell>
          <cell r="C1694" t="str">
            <v>M</v>
          </cell>
        </row>
        <row r="1695">
          <cell r="A1695" t="str">
            <v>06.002.999-0</v>
          </cell>
          <cell r="B1695" t="str">
            <v>INDICE DA FAMILIA</v>
          </cell>
        </row>
        <row r="1696">
          <cell r="A1696" t="str">
            <v>06.003.010-0</v>
          </cell>
          <cell r="B1696" t="str">
            <v>CALHA DE MEIO-TUBO CIRC. DE CONCR. VIBRADO, DIAM. INT. DE 300MM. FORN. E ASSENT.</v>
          </cell>
          <cell r="C1696" t="str">
            <v>M</v>
          </cell>
        </row>
        <row r="1697">
          <cell r="A1697" t="str">
            <v>06.003.011-0</v>
          </cell>
          <cell r="B1697" t="str">
            <v>CALHA DE MEIO-TUBO CIRC. DE CONCR. VIBRADO, DIAM. INT. DE 400MM. FORN. E ASSENT.</v>
          </cell>
          <cell r="C1697" t="str">
            <v>M</v>
          </cell>
        </row>
        <row r="1698">
          <cell r="A1698" t="str">
            <v>06.003.012-0</v>
          </cell>
          <cell r="B1698" t="str">
            <v>CALHA DE MEIO-TUBO CIRC. DE CONCR. VIBRADO, DIAM. INT. DE 500MM. FORN. E ASSENT.</v>
          </cell>
          <cell r="C1698" t="str">
            <v>M</v>
          </cell>
        </row>
        <row r="1699">
          <cell r="A1699" t="str">
            <v>06.003.013-0</v>
          </cell>
          <cell r="B1699" t="str">
            <v>CALHA DE MEIO-TUBO CIRC. DE CONCR. VIBRADO, DIAM. INT. DE 600MM. FORN. E ASSENT.</v>
          </cell>
          <cell r="C1699" t="str">
            <v>M</v>
          </cell>
        </row>
        <row r="1700">
          <cell r="A1700" t="str">
            <v>06.003.015-0</v>
          </cell>
          <cell r="B1700" t="str">
            <v>CALHA DE MEIO-TUBO CIRC. DE CONCR. VIBRADO, DIAM. INT. DE 800MM. FORN. E ASSENT.</v>
          </cell>
          <cell r="C1700" t="str">
            <v>M</v>
          </cell>
        </row>
        <row r="1701">
          <cell r="A1701" t="str">
            <v>06.003.017-0</v>
          </cell>
          <cell r="B1701" t="str">
            <v>CALHA DE MEIO-TUBO CIRC. DE CONCR. VIBRADO, DIAM. INT. DE 1000MM. FORN. E ASSENT.</v>
          </cell>
          <cell r="C1701" t="str">
            <v>M</v>
          </cell>
        </row>
        <row r="1702">
          <cell r="A1702" t="str">
            <v>06.003.018-0</v>
          </cell>
          <cell r="B1702" t="str">
            <v>CALHA DE MEIO-TUBO CIRC. DE CONCR. VIBRADO, DIAM. INT. DE 1200MM. FORN. E ASSENT.</v>
          </cell>
          <cell r="C1702" t="str">
            <v>M</v>
          </cell>
        </row>
        <row r="1703">
          <cell r="A1703" t="str">
            <v>06.003.050-0</v>
          </cell>
          <cell r="B1703" t="str">
            <v>TUBO DE CONCR. SIMPLES, CLASSE C-1, P/AGUAS PLUVIAIS, DIAM.DE 200MM. FORN. E ASSENT.</v>
          </cell>
          <cell r="C1703" t="str">
            <v>M</v>
          </cell>
        </row>
        <row r="1704">
          <cell r="A1704" t="str">
            <v>06.003.051-0</v>
          </cell>
          <cell r="B1704" t="str">
            <v>TUBO DE CONCR. SIMPLES, CLASSE C-1, P/AGUAS PLUVIAIS, DIAM.DE 250MM. FORN. E ASSENT.</v>
          </cell>
          <cell r="C1704" t="str">
            <v>M</v>
          </cell>
        </row>
        <row r="1705">
          <cell r="A1705" t="str">
            <v>06.003.053-0</v>
          </cell>
          <cell r="B1705" t="str">
            <v>TUBO DE CONCR. SIMPLES, CLASSE C-1, P/AGUAS PLUVIAIS, DIAM.DE 300MM. FORN. E ASSENT.</v>
          </cell>
          <cell r="C1705" t="str">
            <v>M</v>
          </cell>
        </row>
        <row r="1706">
          <cell r="A1706" t="str">
            <v>06.003.055-0</v>
          </cell>
          <cell r="B1706" t="str">
            <v>TUBO DE CONCR. SIMPLES, CLASSE C-1, P/AGUAS PLUVIAIS, DIAM.DE 400MM. FORN. E ASSENT.</v>
          </cell>
          <cell r="C1706" t="str">
            <v>M</v>
          </cell>
        </row>
        <row r="1707">
          <cell r="A1707" t="str">
            <v>06.003.057-0</v>
          </cell>
          <cell r="B1707" t="str">
            <v>TUBO DE CONCR. SIMPLES, CLASSE C-1, P/AGUAS PLUVIAIS, DIAM.DE 500MM. FORN. E ASSENT.</v>
          </cell>
          <cell r="C1707" t="str">
            <v>M</v>
          </cell>
        </row>
        <row r="1708">
          <cell r="A1708" t="str">
            <v>06.003.058-0</v>
          </cell>
          <cell r="B1708" t="str">
            <v>TUBO DE CONCR. SIMPLES, CLASSE C-1, P/AGUAS PLUVIAIS, DIAM.DE 600MM. FORN. E ASSENT.</v>
          </cell>
          <cell r="C1708" t="str">
            <v>M</v>
          </cell>
        </row>
        <row r="1709">
          <cell r="A1709" t="str">
            <v>06.003.999-0</v>
          </cell>
          <cell r="B1709" t="str">
            <v>FAMILIA 06.003CALHA CONC. VIBRADO TUBO CONC. CL-C-1</v>
          </cell>
        </row>
        <row r="1710">
          <cell r="A1710" t="str">
            <v>06.004.030-0</v>
          </cell>
          <cell r="B1710" t="str">
            <v>TUBO DE CONCR. ARMADO, CLASSE CA-1, P/GALERIA DE AGUAS PLUVIAIS, DIAM. DE 400MM. FORN. E ASSENT.</v>
          </cell>
          <cell r="C1710" t="str">
            <v>M</v>
          </cell>
        </row>
        <row r="1711">
          <cell r="A1711" t="str">
            <v>06.004.031-0</v>
          </cell>
          <cell r="B1711" t="str">
            <v>TUBO DE CONCR. ARMADO, CLASSE CA-1, P/GALERIA DE AGUAS PLUVIAIS, DIAM. DE 500MM. FORN. E ASSENT.</v>
          </cell>
          <cell r="C1711" t="str">
            <v>M</v>
          </cell>
        </row>
        <row r="1712">
          <cell r="A1712" t="str">
            <v>06.004.032-0</v>
          </cell>
          <cell r="B1712" t="str">
            <v>TUBO DE CONCR. ARMADO, CLASSE CA-1, P/GALERIA DE AGUAS PLUVIAIS, DIAM. DE 600MM. FORN. E ASSENT.</v>
          </cell>
          <cell r="C1712" t="str">
            <v>M</v>
          </cell>
        </row>
        <row r="1713">
          <cell r="A1713" t="str">
            <v>06.004.033-0</v>
          </cell>
          <cell r="B1713" t="str">
            <v>TUBO DE CONCR. ARMADO, CLASSE CA-1, P/GALERIA DE AGUAS PLUVIAIS, DIAM. DE 700MM. FORN. E ASSENT.</v>
          </cell>
          <cell r="C1713" t="str">
            <v>M</v>
          </cell>
        </row>
        <row r="1714">
          <cell r="A1714" t="str">
            <v>06.004.034-0</v>
          </cell>
          <cell r="B1714" t="str">
            <v>TUBO DE CONCR. ARMADO, CLASSE CA-1, P/GALERIA DE AGUAS PLUVIAIS, DIAM. DE 800MM. FORN. E ASSENT.</v>
          </cell>
          <cell r="C1714" t="str">
            <v>M</v>
          </cell>
        </row>
        <row r="1715">
          <cell r="A1715" t="str">
            <v>06.004.035-0</v>
          </cell>
          <cell r="B1715" t="str">
            <v>TUBO DE CONCR. ARMADO, CLASSE CA-1, P/GALERIA DE AGUAS PLUVIAIS, DIAM. DE 900MM. FORN. E ASSENT.</v>
          </cell>
          <cell r="C1715" t="str">
            <v>M</v>
          </cell>
        </row>
        <row r="1716">
          <cell r="A1716" t="str">
            <v>06.004.036-0</v>
          </cell>
          <cell r="B1716" t="str">
            <v>TUBO DE CONCR. ARMADO, CLASSE CA-1, P/GALERIA DE AGUAS PLUVIAIS, DIAM. DE 1000MM. FORN. E ASSENT.</v>
          </cell>
          <cell r="C1716" t="str">
            <v>M</v>
          </cell>
        </row>
        <row r="1717">
          <cell r="A1717" t="str">
            <v>06.004.037-0</v>
          </cell>
          <cell r="B1717" t="str">
            <v>TUBO DE CONCR. ARMADO, CLASSE CA-1, P/GALERIA DE AGUAS PLUVIAIS, DIAM. DE 1100MM. FORN. E ASSENT.</v>
          </cell>
          <cell r="C1717" t="str">
            <v>M</v>
          </cell>
        </row>
        <row r="1718">
          <cell r="A1718" t="str">
            <v>06.004.038-0</v>
          </cell>
          <cell r="B1718" t="str">
            <v>TUBO DE CONCR. ARMADO, CLASSE CA-1, P/GALERIA DE AGUAS PLUVIAIS, DIAM. DE 1200MM. FORN. E ASSENT.</v>
          </cell>
          <cell r="C1718" t="str">
            <v>M</v>
          </cell>
        </row>
        <row r="1719">
          <cell r="A1719" t="str">
            <v>06.004.039-0</v>
          </cell>
          <cell r="B1719" t="str">
            <v>TUBO DE CONCR. ARMADO, CLASSE CA-1, P/GALERIA DE AGUAS PLUVIAIS, DIAM. DE 1500MM. FORN. E ASSENT.</v>
          </cell>
          <cell r="C1719" t="str">
            <v>M</v>
          </cell>
        </row>
        <row r="1720">
          <cell r="A1720" t="str">
            <v>06.004.039-1</v>
          </cell>
          <cell r="B1720" t="str">
            <v>TUBO DE CONCR. ARMADO, CLASSE CA-1, P/GALERIA DE AGUAS PLUVIAIS, DIAM. DE 1800MM. FORN. E ASSENT.</v>
          </cell>
          <cell r="C1720" t="str">
            <v>M</v>
          </cell>
        </row>
        <row r="1721">
          <cell r="A1721" t="str">
            <v>06.004.040-0</v>
          </cell>
          <cell r="B1721" t="str">
            <v>TUBO DE CONCR. ARMADO, CLASSE CA-2, P/GALERIA DE AGUAS PLUVIAIS, DIAM. DE 400MM. FORN. E ASSENT.</v>
          </cell>
          <cell r="C1721" t="str">
            <v>M</v>
          </cell>
        </row>
        <row r="1722">
          <cell r="A1722" t="str">
            <v>06.004.041-0</v>
          </cell>
          <cell r="B1722" t="str">
            <v>TUBO DE CONCR. ARMADO, CLASSE CA-2, P/GALERIA DE AGUAS PLUVIAIS, DIAM. DE 500MM. FORN. E ASSENT.</v>
          </cell>
          <cell r="C1722" t="str">
            <v>M</v>
          </cell>
        </row>
        <row r="1723">
          <cell r="A1723" t="str">
            <v>06.004.042-0</v>
          </cell>
          <cell r="B1723" t="str">
            <v>TUBO DE CONCR. ARMADO, CLASSE CA-2, P/GALERIA DE AGUAS PLUVIAIS, DIAM. DE 600MM. FORN. E ASSENT.</v>
          </cell>
          <cell r="C1723" t="str">
            <v>M</v>
          </cell>
        </row>
        <row r="1724">
          <cell r="A1724" t="str">
            <v>06.004.043-0</v>
          </cell>
          <cell r="B1724" t="str">
            <v>TUBO DE CONCR. ARMADO, CLASSE CA-2, P/GALERIA DE AGUAS PLUVIAIS, DIAM. DE 700MM. FORN. E ASSENT.</v>
          </cell>
          <cell r="C1724" t="str">
            <v>M</v>
          </cell>
        </row>
        <row r="1725">
          <cell r="A1725" t="str">
            <v>06.004.044-0</v>
          </cell>
          <cell r="B1725" t="str">
            <v>TUBO DE CONCR. ARMADO, CLASSE CA-2, P/GALERIA DE AGUAS PLUVIAIS, DIAM. DE 800MM. FORN. E ASSENT.</v>
          </cell>
          <cell r="C1725" t="str">
            <v>M</v>
          </cell>
        </row>
        <row r="1726">
          <cell r="A1726" t="str">
            <v>06.004.045-0</v>
          </cell>
          <cell r="B1726" t="str">
            <v>TUBO DE CONCR. ARMADO, CLASSE CA-2, P/GALERIA DE AGUAS PLUVIAIS, DIAM. DE 900MM. FORN. E ASSENT.</v>
          </cell>
          <cell r="C1726" t="str">
            <v>M</v>
          </cell>
        </row>
        <row r="1727">
          <cell r="A1727" t="str">
            <v>06.004.046-0</v>
          </cell>
          <cell r="B1727" t="str">
            <v>TUBO DE CONCR. ARMADO, CLASSE CA-2, P/GALERIA DE AGUAS PLUVIAIS, DIAM. DE 1000MM. FORN. E ASSENT.</v>
          </cell>
          <cell r="C1727" t="str">
            <v>M</v>
          </cell>
        </row>
        <row r="1728">
          <cell r="A1728" t="str">
            <v>06.004.047-0</v>
          </cell>
          <cell r="B1728" t="str">
            <v>TUBO DE CONCR. ARMADO, CLASSE CA-2, P/GALERIA DE AGUAS PLUVIAIS, DIAM. DE 1100MM. FORN. E ASSENT.</v>
          </cell>
          <cell r="C1728" t="str">
            <v>M</v>
          </cell>
        </row>
        <row r="1729">
          <cell r="A1729" t="str">
            <v>06.004.048-0</v>
          </cell>
          <cell r="B1729" t="str">
            <v>TUBO DE CONCR. ARMADO, CLASSE CA-2, P/GALERIA DE AGUAS PLUVIAIS, DIAM. DE 1200MM. FORN. E ASSENT.</v>
          </cell>
          <cell r="C1729" t="str">
            <v>M</v>
          </cell>
        </row>
        <row r="1730">
          <cell r="A1730" t="str">
            <v>06.004.049-0</v>
          </cell>
          <cell r="B1730" t="str">
            <v>TUBO DE CONCR. ARMADO, CLASSE CA-2, P/GALERIA DE AGUAS PLUVIAIS, DIAM. DE 1500MM. FORN. E ASSENT.</v>
          </cell>
          <cell r="C1730" t="str">
            <v>M</v>
          </cell>
        </row>
        <row r="1731">
          <cell r="A1731" t="str">
            <v>06.004.050-0</v>
          </cell>
          <cell r="B1731" t="str">
            <v>TUBO DE CONCR. ARMADO, CLASSE A-3, P/GALERIA DE AGUAS PLUVIAIS, DIAM. DE 400MM. FORN. E ASSENT.</v>
          </cell>
          <cell r="C1731" t="str">
            <v>M</v>
          </cell>
        </row>
        <row r="1732">
          <cell r="A1732" t="str">
            <v>06.004.051-0</v>
          </cell>
          <cell r="B1732" t="str">
            <v>TUBO DE CONCR. ARMADO, CLASSE A-3, P/GALERIA DE AGUAS PLUVIAIS, DIAM. DE 500MM. FORN. E ASSENT.</v>
          </cell>
          <cell r="C1732" t="str">
            <v>M</v>
          </cell>
        </row>
        <row r="1733">
          <cell r="A1733" t="str">
            <v>06.004.052-0</v>
          </cell>
          <cell r="B1733" t="str">
            <v>TUBO DE CONCR. ARMADO, CLASSE A-3, P/GALERIA DE AGUAS PLUVIAIS, DIAM. DE 600MM. FORN. E ASSENT.</v>
          </cell>
          <cell r="C1733" t="str">
            <v>M</v>
          </cell>
        </row>
        <row r="1734">
          <cell r="A1734" t="str">
            <v>06.004.053-0</v>
          </cell>
          <cell r="B1734" t="str">
            <v>TUBO DE CONCR. ARMADO, CLASSE A-3, P/GALERIA DE AGUAS PLUVIAIS, DIAM. DE 700MM. FORN. E ASSENT.</v>
          </cell>
          <cell r="C1734" t="str">
            <v>M</v>
          </cell>
        </row>
        <row r="1735">
          <cell r="A1735" t="str">
            <v>06.004.054-0</v>
          </cell>
          <cell r="B1735" t="str">
            <v>TUBO DE CONCR. ARMADO, CLASSE A-3, P/GALERIA DE AGUAS PLUVIAIS, DIAM. DE 800MM. FORN. E ASSENT.</v>
          </cell>
          <cell r="C1735" t="str">
            <v>M</v>
          </cell>
        </row>
        <row r="1736">
          <cell r="A1736" t="str">
            <v>06.004.055-0</v>
          </cell>
          <cell r="B1736" t="str">
            <v>TUBO DE CONCR. ARMADO, CLASSE A-3, P/GALERIA DE AGUAS PLUVIAIS, DIAM. DE 900MM. FORN. E ASSENT.</v>
          </cell>
          <cell r="C1736" t="str">
            <v>M</v>
          </cell>
        </row>
        <row r="1737">
          <cell r="A1737" t="str">
            <v>06.004.056-0</v>
          </cell>
          <cell r="B1737" t="str">
            <v>TUBO DE CONCR. ARMADO, CLASSE A-3, P/GALERIA DE AGUAS PLUVIAIS, DIAM. DE 1000MM. FORN. E ASSENT.</v>
          </cell>
          <cell r="C1737" t="str">
            <v>M</v>
          </cell>
        </row>
        <row r="1738">
          <cell r="A1738" t="str">
            <v>06.004.057-0</v>
          </cell>
          <cell r="B1738" t="str">
            <v>TUBO DE CONCR. ARMADO, CLASSE A-3, P/GALERIA DE AGUAS PLUVIAIS, DIAM. DE 1100MM. FORN. E ASSENT.</v>
          </cell>
          <cell r="C1738" t="str">
            <v>M</v>
          </cell>
        </row>
        <row r="1739">
          <cell r="A1739" t="str">
            <v>06.004.058-0</v>
          </cell>
          <cell r="B1739" t="str">
            <v>TUBO DE CONCR. ARMADO, CLASSE A-3, P/GALERIA DE AGUAS PLUVIAIS, DIAM. DE 1200MM. FORN. E ASSENT.</v>
          </cell>
          <cell r="C1739" t="str">
            <v>M</v>
          </cell>
        </row>
        <row r="1740">
          <cell r="A1740" t="str">
            <v>06.004.059-0</v>
          </cell>
          <cell r="B1740" t="str">
            <v>TUBO DE CONCR. ARMADO, CLASSE A-3, P/GALERIA DE AGUAS PLUVIAIS, DIAM. DE 1500MM. FORN. E ASSENT.</v>
          </cell>
          <cell r="C1740" t="str">
            <v>M</v>
          </cell>
        </row>
        <row r="1741">
          <cell r="A1741" t="str">
            <v>06.004.999-0</v>
          </cell>
          <cell r="B1741" t="str">
            <v>FAMILIA 06.004TUBOS CONCRETO AGUAS PLUVIAIS ESGOTO SANITARIO</v>
          </cell>
        </row>
        <row r="1742">
          <cell r="A1742" t="str">
            <v>06.005.030-0</v>
          </cell>
          <cell r="B1742" t="str">
            <v>TUBO CERAM. VIDRADO, PADRAO CEDAE, P/ESGOTO, ATERRO E SOCA,DIAM. DE 100MM. FORN. E ASSENT.</v>
          </cell>
          <cell r="C1742" t="str">
            <v>M</v>
          </cell>
        </row>
        <row r="1743">
          <cell r="A1743" t="str">
            <v>06.005.035-0</v>
          </cell>
          <cell r="B1743" t="str">
            <v>TUBO CERAM. VIDRADO, PADRAO CEDAE, P/ESGOTO, ATERRO E SOCA,DIAM. DE 150MM. FORN. E ASSENT.</v>
          </cell>
          <cell r="C1743" t="str">
            <v>M</v>
          </cell>
        </row>
        <row r="1744">
          <cell r="A1744" t="str">
            <v>06.005.040-0</v>
          </cell>
          <cell r="B1744" t="str">
            <v>TUBO CERAM. VIDRADO, PADRAO CEDAE, P/ESGOTO, ATERRO E SOCA,DIAM. DE 200MM. FORN. E ASSENT.</v>
          </cell>
          <cell r="C1744" t="str">
            <v>M</v>
          </cell>
        </row>
        <row r="1745">
          <cell r="A1745" t="str">
            <v>06.005.045-0</v>
          </cell>
          <cell r="B1745" t="str">
            <v>TUBO CERAM. VIDRADO, PADRAO CEDAE, P/ESGOTO, ATERRO E SOCA,DIAM. DE 250MM. FORN. E ASSENT.</v>
          </cell>
          <cell r="C1745" t="str">
            <v>M</v>
          </cell>
        </row>
        <row r="1746">
          <cell r="A1746" t="str">
            <v>06.005.050-0</v>
          </cell>
          <cell r="B1746" t="str">
            <v>TUBO CERAM. VIDRADO, PADRAO CEDAE, P/ESGOTO, ATERRO E SOCA,DIAM. DE 300MM. FORN. E ASSENT.</v>
          </cell>
          <cell r="C1746" t="str">
            <v>M</v>
          </cell>
        </row>
        <row r="1747">
          <cell r="A1747" t="str">
            <v>06.005.080-0</v>
          </cell>
          <cell r="B1747" t="str">
            <v>TUBO CERAM. P/AGUAS PLUVIAIS, DIAM. DE 100MM. FORN. E ASSENT.</v>
          </cell>
          <cell r="C1747" t="str">
            <v>M</v>
          </cell>
        </row>
        <row r="1748">
          <cell r="A1748" t="str">
            <v>06.005.085-0</v>
          </cell>
          <cell r="B1748" t="str">
            <v>TUBO CERAM. P/AGUAS PLUVIAIS, DIAM. DE 150MM. FORN. E ASSENT.</v>
          </cell>
          <cell r="C1748" t="str">
            <v>M</v>
          </cell>
        </row>
        <row r="1749">
          <cell r="A1749" t="str">
            <v>06.005.090-0</v>
          </cell>
          <cell r="B1749" t="str">
            <v>TUBO CERAM. P/AGUAS PLUVIAIS, DIAM. DE 250MM. FORN. E ASSENT.</v>
          </cell>
          <cell r="C1749" t="str">
            <v>M</v>
          </cell>
        </row>
        <row r="1750">
          <cell r="A1750" t="str">
            <v>06.005.999-0</v>
          </cell>
          <cell r="B1750" t="str">
            <v>FAMILIA 06.005MANILHAS CERAMICAS E CONEXOES</v>
          </cell>
        </row>
        <row r="1751">
          <cell r="A1751" t="str">
            <v>06.006.010-0</v>
          </cell>
          <cell r="B1751" t="str">
            <v>CAIXA DE VISITA, EXECUTADA C/CONEXOES CERAM., DIAM. DE 150MM, PADRAO CEDAE, C/PROF. ATE 1,00M. FORN. E ASSENT.</v>
          </cell>
          <cell r="C1751" t="str">
            <v>UN</v>
          </cell>
        </row>
        <row r="1752">
          <cell r="A1752" t="str">
            <v>06.006.011-0</v>
          </cell>
          <cell r="B1752" t="str">
            <v>ADICIONAL DE PROF. EXCED. A 1,00M, REFERENTE AO ITEM 06.006.010</v>
          </cell>
          <cell r="C1752" t="str">
            <v>M</v>
          </cell>
        </row>
        <row r="1753">
          <cell r="A1753" t="str">
            <v>06.006.015-0</v>
          </cell>
          <cell r="B1753" t="str">
            <v>CAIXA DE VISITA, EXECUTADA C/CONEXOES CERAM., DIAM. DE 100MM, PADRAO CEDAE, C/PROF. ATE 1,00M</v>
          </cell>
          <cell r="C1753" t="str">
            <v>UN</v>
          </cell>
        </row>
        <row r="1754">
          <cell r="A1754" t="str">
            <v>06.006.016-0</v>
          </cell>
          <cell r="B1754" t="str">
            <v>ADICIONAL DE PROF. EXCED. A 1,00M, REFERENTE AO ITEM 06.006.015</v>
          </cell>
          <cell r="C1754" t="str">
            <v>M</v>
          </cell>
        </row>
        <row r="1755">
          <cell r="A1755" t="str">
            <v>06.006.020-0</v>
          </cell>
          <cell r="B1755" t="str">
            <v>CAIXA DE INSPECAO, EXECUTADA C/CONEXOES CERAM., DIAM. DE 100MM, PADRAO CEDAE</v>
          </cell>
          <cell r="C1755" t="str">
            <v>UN</v>
          </cell>
        </row>
        <row r="1756">
          <cell r="A1756" t="str">
            <v>06.006.030-0</v>
          </cell>
          <cell r="B1756" t="str">
            <v>TUBO DE QUEDA EM CERAM., DIAM. DE 100MM, C/DESNIVEL DE ATE 1,00M, P/POCO DE VISITA DE ESGOTO SANIT., PADRAO CEDAE</v>
          </cell>
          <cell r="C1756" t="str">
            <v>UN</v>
          </cell>
        </row>
        <row r="1757">
          <cell r="A1757" t="str">
            <v>06.006.031-0</v>
          </cell>
          <cell r="B1757" t="str">
            <v>ADICIONAL P/DESNIVEL EXCED. DE 1,00M, REFERENTE AO ITEM 06.006.030</v>
          </cell>
          <cell r="C1757" t="str">
            <v>M</v>
          </cell>
        </row>
        <row r="1758">
          <cell r="A1758" t="str">
            <v>06.006.035-0</v>
          </cell>
          <cell r="B1758" t="str">
            <v>TUBO DE QUEDA EM CERAM., DIAM. DE 150MM, C/DESNIVEL DE ATE 1,00M, P/POCO DE VISITA DE ESGOTO SANIT., PADRAO CEDAE</v>
          </cell>
          <cell r="C1758" t="str">
            <v>UN</v>
          </cell>
        </row>
        <row r="1759">
          <cell r="A1759" t="str">
            <v>06.006.036-0</v>
          </cell>
          <cell r="B1759" t="str">
            <v>ADICIONAL P/DESNIVEL EXCEDENTE DE 1,00M, REFERENTE AO ITEM 06.006.035</v>
          </cell>
          <cell r="C1759" t="str">
            <v>M</v>
          </cell>
        </row>
        <row r="1760">
          <cell r="A1760" t="str">
            <v>06.006.040-0</v>
          </cell>
          <cell r="B1760" t="str">
            <v>TUBO DE QUEDA EM CERAM., DIAM. DE 200MM, C/DESNIVEL DE ATE 1,00, P/POCO DE VISITA DE ESGOTO SANIT., PADRAO CEDAE</v>
          </cell>
          <cell r="C1760" t="str">
            <v>UN</v>
          </cell>
        </row>
        <row r="1761">
          <cell r="A1761" t="str">
            <v>06.006.041-0</v>
          </cell>
          <cell r="B1761" t="str">
            <v>ADICIONAL P/DESNIVEL EXCED. DE 1,00M, REFERENTE AO ITEM 06.006.040</v>
          </cell>
          <cell r="C1761" t="str">
            <v>M</v>
          </cell>
        </row>
        <row r="1762">
          <cell r="A1762" t="str">
            <v>06.006.050-0</v>
          </cell>
          <cell r="B1762" t="str">
            <v>TUBO DE QUEDA EM CERAM., DIAM. DE 250MM, C/DESNIVEL DE ATE 1,00M, P/POCO DE VISITA DE ESGOTO SANIT., PADRAO CEDAE</v>
          </cell>
          <cell r="C1762" t="str">
            <v>UN</v>
          </cell>
        </row>
        <row r="1763">
          <cell r="A1763" t="str">
            <v>06.006.051-0</v>
          </cell>
          <cell r="B1763" t="str">
            <v>ADICIONAL P/DESNIVEL EXCED. DE 1,00M, REFERENTE AO ITEM 06.006.050</v>
          </cell>
          <cell r="C1763" t="str">
            <v>M</v>
          </cell>
        </row>
        <row r="1764">
          <cell r="A1764" t="str">
            <v>06.006.060-0</v>
          </cell>
          <cell r="B1764" t="str">
            <v>TUBO DE QUEDA EM CERAM., DIAM. DE 300MM, C/DESNIVEL DE ATE 1,00M, P/POCO DE VISITA DE ESGOTO SANIT., PADRAO CEDAE</v>
          </cell>
          <cell r="C1764" t="str">
            <v>UN</v>
          </cell>
        </row>
        <row r="1765">
          <cell r="A1765" t="str">
            <v>06.006.061-0</v>
          </cell>
          <cell r="B1765" t="str">
            <v>ADICIONAL P/DESNIVEL EXCED. DE 1,00M, REFERENTE AO ITEM 06.006.060</v>
          </cell>
          <cell r="C1765" t="str">
            <v>M</v>
          </cell>
        </row>
        <row r="1766">
          <cell r="A1766" t="str">
            <v>06.006.090-0</v>
          </cell>
          <cell r="B1766" t="str">
            <v>CONJUNTO DE PECAS DE LIGACAO EM CERAM., DIAM. DE 100MM</v>
          </cell>
          <cell r="C1766" t="str">
            <v>UN</v>
          </cell>
        </row>
        <row r="1767">
          <cell r="A1767" t="str">
            <v>06.006.999-0</v>
          </cell>
          <cell r="B1767" t="str">
            <v>FAMILIA 06.006CAIXAS E TUBOS DE QUEDA MAT. CERAMICO</v>
          </cell>
        </row>
        <row r="1768">
          <cell r="A1768" t="str">
            <v>06.007.010-0</v>
          </cell>
          <cell r="B1768" t="str">
            <v>LEVANTAMENTO, LIMP. E REASSENTAM. DE TUBO DE FºFº, PONTA E BOLSA, TIPO ESGOTO, DIAM. DE 50MM</v>
          </cell>
          <cell r="C1768" t="str">
            <v>M</v>
          </cell>
        </row>
        <row r="1769">
          <cell r="A1769" t="str">
            <v>06.007.011-0</v>
          </cell>
          <cell r="B1769" t="str">
            <v>LEVANTAMENTO, LIMP. E REASSENTAM. DE TUBO DE FºFº, PONTA E BOLSA, TIPO ESGOTO, DIAM. DE 75MM</v>
          </cell>
          <cell r="C1769" t="str">
            <v>M</v>
          </cell>
        </row>
        <row r="1770">
          <cell r="A1770" t="str">
            <v>06.007.012-0</v>
          </cell>
          <cell r="B1770" t="str">
            <v>LEVANTAMENTO, LIMP. E REASSENTAM. DE TUBO DE FºFº, PONTA E BOLSA, TIPO ESGOTO, DIAM. DE 100MM</v>
          </cell>
          <cell r="C1770" t="str">
            <v>M</v>
          </cell>
        </row>
        <row r="1771">
          <cell r="A1771" t="str">
            <v>06.007.013-0</v>
          </cell>
          <cell r="B1771" t="str">
            <v>LEVANTAMENTO, LIMP. E REASSENTAM. DE TUBO DE FºFº, PONTA E BOLSA, TIPO ESGOTO, DIAM. DE 150MM</v>
          </cell>
          <cell r="C1771" t="str">
            <v>M</v>
          </cell>
        </row>
        <row r="1772">
          <cell r="A1772" t="str">
            <v>06.007.015-0</v>
          </cell>
          <cell r="B1772" t="str">
            <v>LEVANTAMENTO, LIMP. E REASSENTAM. DE TUBO DE FºFº, PONTA E BOLSA, TIPO ESGOTO, DIAM. DE 200MM</v>
          </cell>
          <cell r="C1772" t="str">
            <v>M</v>
          </cell>
        </row>
        <row r="1773">
          <cell r="A1773" t="str">
            <v>06.007.016-0</v>
          </cell>
          <cell r="B1773" t="str">
            <v>LEVANTAMENTO, LIMP. E REASSENTAM. DE TUBO DE FºFº, PONTA E BOLSA, TIPO ESGOTO, DIAM. DE 250MM</v>
          </cell>
          <cell r="C1773" t="str">
            <v>M</v>
          </cell>
        </row>
        <row r="1774">
          <cell r="A1774" t="str">
            <v>06.007.017-0</v>
          </cell>
          <cell r="B1774" t="str">
            <v>LEVANTAMENTO, LIMP. E REASSENTAM. DE TUBO DE FºFº, PONTA E BOLSA, TIPO ESGOTO, DIAM. DE 300MM</v>
          </cell>
          <cell r="C1774" t="str">
            <v>M</v>
          </cell>
        </row>
        <row r="1775">
          <cell r="A1775" t="str">
            <v>06.007.060-0</v>
          </cell>
          <cell r="B1775" t="str">
            <v>LEVANTAMENTO, LIMP. E REASSENTAM. DE CURVA DE FºFº, PONTA EBOLSA, DIAM. DE 75MM</v>
          </cell>
          <cell r="C1775" t="str">
            <v>UN</v>
          </cell>
        </row>
        <row r="1776">
          <cell r="A1776" t="str">
            <v>06.007.061-0</v>
          </cell>
          <cell r="B1776" t="str">
            <v>LEVANTAMENTO, LIMP. E REASSENTAM. DE CURVA DE FºFº, PONTA EBOLSA, DIAM. DE 100MM</v>
          </cell>
          <cell r="C1776" t="str">
            <v>UN</v>
          </cell>
        </row>
        <row r="1777">
          <cell r="A1777" t="str">
            <v>06.007.062-0</v>
          </cell>
          <cell r="B1777" t="str">
            <v>LEVANTAMENTO, LIMP. E REASSENTAM. DE CURVA DE FºFº, PONTA EBOLSA, DIAM. DE 150MM</v>
          </cell>
          <cell r="C1777" t="str">
            <v>UN</v>
          </cell>
        </row>
        <row r="1778">
          <cell r="A1778" t="str">
            <v>06.007.063-0</v>
          </cell>
          <cell r="B1778" t="str">
            <v>LEVANTAMENTO, LIMP. E REASSENTAM. DE CURVA DE FºFº, PONTA EBOLSA, DIAM. DE 200MM</v>
          </cell>
          <cell r="C1778" t="str">
            <v>UN</v>
          </cell>
        </row>
        <row r="1779">
          <cell r="A1779" t="str">
            <v>06.007.064-0</v>
          </cell>
          <cell r="B1779" t="str">
            <v>LEVANTAMENTO, LIMP. E REASSENTAM. DE CURVA DE FºFº, PONTA EBOLSA, DIAM. DE 250MM</v>
          </cell>
          <cell r="C1779" t="str">
            <v>UN</v>
          </cell>
        </row>
        <row r="1780">
          <cell r="A1780" t="str">
            <v>06.007.065-0</v>
          </cell>
          <cell r="B1780" t="str">
            <v>LEVANTAMENTO, LIMP. E REASSENTAM. DE CURVA DE FºFº, PONTA EBOLSA, DIAM. DE 300MM</v>
          </cell>
          <cell r="C1780" t="str">
            <v>UN</v>
          </cell>
        </row>
        <row r="1781">
          <cell r="A1781" t="str">
            <v>06.007.080-0</v>
          </cell>
          <cell r="B1781" t="str">
            <v>LEVANTAMENTO, LIMP. E REASSENTAM. DE JUNCAO 45° DE FºFº, PONTA E BOLSA, DIAM. DE 75MM</v>
          </cell>
          <cell r="C1781" t="str">
            <v>UN</v>
          </cell>
        </row>
        <row r="1782">
          <cell r="A1782" t="str">
            <v>06.007.081-0</v>
          </cell>
          <cell r="B1782" t="str">
            <v>LEVANTAMENTO, LIMP. E REASSENTAM. DE JUNCAO 45° DE FºFº, PONTA E BOLSA, DIAM. DE 100MM</v>
          </cell>
          <cell r="C1782" t="str">
            <v>UN</v>
          </cell>
        </row>
        <row r="1783">
          <cell r="A1783" t="str">
            <v>06.007.082-0</v>
          </cell>
          <cell r="B1783" t="str">
            <v>LEVANTAMENTO, LIMP. E REASSENTAM. DE JUNCAO 45° DE FºFº, PONTA E BOLSA, DIAM. DE 150MM</v>
          </cell>
          <cell r="C1783" t="str">
            <v>UN</v>
          </cell>
        </row>
        <row r="1784">
          <cell r="A1784" t="str">
            <v>06.007.083-0</v>
          </cell>
          <cell r="B1784" t="str">
            <v>LEVANTAMENTO, LIMP. E REASSENTAM. DE JUNCAO 45° DE FºFº, PONTA E BOLSA, DIAM. DE 200MM</v>
          </cell>
          <cell r="C1784" t="str">
            <v>UN</v>
          </cell>
        </row>
        <row r="1785">
          <cell r="A1785" t="str">
            <v>06.007.084-0</v>
          </cell>
          <cell r="B1785" t="str">
            <v>LEVANTAMENTO, LIMP. E REASSENTAM. DE JUNCAO 45° DE FºFº, PONTA E BOLSA, DIAM. DE 250MM</v>
          </cell>
          <cell r="C1785" t="str">
            <v>UN</v>
          </cell>
        </row>
        <row r="1786">
          <cell r="A1786" t="str">
            <v>06.007.085-0</v>
          </cell>
          <cell r="B1786" t="str">
            <v>LEVANTAMENTO, LIMP. E REASSENTAM. DE JUNCAO 45° DE FºFº, PONTA E BOLSA, DIAM. DE 300MM</v>
          </cell>
          <cell r="C1786" t="str">
            <v>UN</v>
          </cell>
        </row>
        <row r="1787">
          <cell r="A1787" t="str">
            <v>06.007.100-0</v>
          </cell>
          <cell r="B1787" t="str">
            <v>LEVANTAMENTO, LIMP. E REASSENTAM. DE LUVA DE FºFº, TIPO ESGOTO OU STANDARD, DIAM. DE 75MM</v>
          </cell>
          <cell r="C1787" t="str">
            <v>UN</v>
          </cell>
        </row>
        <row r="1788">
          <cell r="A1788" t="str">
            <v>06.007.101-0</v>
          </cell>
          <cell r="B1788" t="str">
            <v>LEVANTAMENTO, LIMP. E REASSENTAM. DE LUVA DE FºFº, TIPO ESGOTO OU STANDARD, DIAM. DE 100MM</v>
          </cell>
          <cell r="C1788" t="str">
            <v>UN</v>
          </cell>
        </row>
        <row r="1789">
          <cell r="A1789" t="str">
            <v>06.007.102-0</v>
          </cell>
          <cell r="B1789" t="str">
            <v>LEVANTAMENTO, LIMP. E REASSENTAM. DE LUVA DE FºFº, TIPO ESGOTO OU STANDARD, DIAM. DE 150MM</v>
          </cell>
          <cell r="C1789" t="str">
            <v>UN</v>
          </cell>
        </row>
        <row r="1790">
          <cell r="A1790" t="str">
            <v>06.007.120-0</v>
          </cell>
          <cell r="B1790" t="str">
            <v>LEVANTAMENTO, LIMP. E REASSENTAM. DE LUVA DE CORRER, TIPO STANDARD, DIAM. DE 75MM</v>
          </cell>
          <cell r="C1790" t="str">
            <v>UN</v>
          </cell>
        </row>
        <row r="1791">
          <cell r="A1791" t="str">
            <v>06.007.121-0</v>
          </cell>
          <cell r="B1791" t="str">
            <v>LEVANTAMENTO, LIMP. E REASSENTAM. DE LUVA DE CORRER, TIPO STANDARD, DIAM. DE 100MM</v>
          </cell>
          <cell r="C1791" t="str">
            <v>UN</v>
          </cell>
        </row>
        <row r="1792">
          <cell r="A1792" t="str">
            <v>06.007.122-0</v>
          </cell>
          <cell r="B1792" t="str">
            <v>LEVANTAMENTO, LIMP. E REASSENTAM. DE LUVA DE CORRER, TIPO STANDARD, DIAM. DE 150MM</v>
          </cell>
          <cell r="C1792" t="str">
            <v>UN</v>
          </cell>
        </row>
        <row r="1793">
          <cell r="A1793" t="str">
            <v>06.007.123-0</v>
          </cell>
          <cell r="B1793" t="str">
            <v>LEVANTAMENTO, LIMP. E REASSENTAM. DE LUVA DE CORRER, TIPO STANDARD, DIAM. DE 200MM</v>
          </cell>
          <cell r="C1793" t="str">
            <v>UN</v>
          </cell>
        </row>
        <row r="1794">
          <cell r="A1794" t="str">
            <v>06.007.124-0</v>
          </cell>
          <cell r="B1794" t="str">
            <v>LEVANTAMENTO, LIMP. E REASSENTAM. DE LUVA DE CORRER, TIPO STANDARD, DIAM. DE 250MM</v>
          </cell>
          <cell r="C1794" t="str">
            <v>UN</v>
          </cell>
        </row>
        <row r="1795">
          <cell r="A1795" t="str">
            <v>06.007.125-0</v>
          </cell>
          <cell r="B1795" t="str">
            <v>LEVANTAMENTO, LIMP. E REASSENTAM. DE LUVA DE CORRER, TIPO STANDARD, DIAM. DE 300MM</v>
          </cell>
          <cell r="C1795" t="str">
            <v>UN</v>
          </cell>
        </row>
        <row r="1796">
          <cell r="A1796" t="str">
            <v>06.007.999-0</v>
          </cell>
          <cell r="B1796" t="str">
            <v>FAMILIA 06.007LEVANT.LIMP.E REASSENT. TUBOS F.F.</v>
          </cell>
        </row>
        <row r="1797">
          <cell r="A1797" t="str">
            <v>06.008.010-0</v>
          </cell>
          <cell r="B1797" t="str">
            <v>TUBO DE FºFº, CINZENTO, C/REVESTIM. INT. E EXT., PONTA E PONTA, P/ESGOTO, DIAM. DE 50MM. FORN. E ASSENT.</v>
          </cell>
          <cell r="C1797" t="str">
            <v>M</v>
          </cell>
        </row>
        <row r="1798">
          <cell r="A1798" t="str">
            <v>06.008.011-0</v>
          </cell>
          <cell r="B1798" t="str">
            <v>TUBO DE FºFº, CINZENTO, C/REVESTIM. INT. E EXT., PONTA E PONTA, P/ESGOTO, DIAM. DE 75MM. FORN. E ASSENT.</v>
          </cell>
          <cell r="C1798" t="str">
            <v>M</v>
          </cell>
        </row>
        <row r="1799">
          <cell r="A1799" t="str">
            <v>06.008.012-0</v>
          </cell>
          <cell r="B1799" t="str">
            <v>TUBO DE FºFº, CINZENTO, C/REVESTIM. INT. E EXT., PONTA E PONTA, P/ESGOTO, DIAM. DE 100MM. FORN. E ASSENT.</v>
          </cell>
          <cell r="C1799" t="str">
            <v>M</v>
          </cell>
        </row>
        <row r="1800">
          <cell r="A1800" t="str">
            <v>06.008.013-0</v>
          </cell>
          <cell r="B1800" t="str">
            <v>TUBO DE FºFº, CINZENTO, C/REVESTIM. INT. E EXT., PONTA E PONTA, P/ESGOTO, DIAM. DE 150MM. FORN. E ASSENT.</v>
          </cell>
          <cell r="C1800" t="str">
            <v>M</v>
          </cell>
        </row>
        <row r="1801">
          <cell r="A1801" t="str">
            <v>06.008.999-0</v>
          </cell>
          <cell r="B1801" t="str">
            <v>FAMILIA 06.008TUBO F.F. (BARBARA)</v>
          </cell>
        </row>
        <row r="1802">
          <cell r="A1802" t="str">
            <v>06.009.051-0</v>
          </cell>
          <cell r="B1802" t="str">
            <v>TUBO DE FºFº DUCTIL, CLASSE K-9, C/JUNTA ELASTICA, DIAM. DE75MM. FORN. E ASSENT.</v>
          </cell>
          <cell r="C1802" t="str">
            <v>M</v>
          </cell>
        </row>
        <row r="1803">
          <cell r="A1803" t="str">
            <v>06.009.052-0</v>
          </cell>
          <cell r="B1803" t="str">
            <v>TUBO DE FºFº DUCTIL, CLASSE K-9, C/JUNTA ELASTICA, DIAM. DE100MM. FORN. E ASSENT.</v>
          </cell>
          <cell r="C1803" t="str">
            <v>M</v>
          </cell>
        </row>
        <row r="1804">
          <cell r="A1804" t="str">
            <v>06.009.053-0</v>
          </cell>
          <cell r="B1804" t="str">
            <v>TUBO DE FºFº DUCTIL, CLASSE K-9, C/JUNTA ELASTICA, DIAM. DE150MM. FORN. E ASSENT.</v>
          </cell>
          <cell r="C1804" t="str">
            <v>M</v>
          </cell>
        </row>
        <row r="1805">
          <cell r="A1805" t="str">
            <v>06.009.054-0</v>
          </cell>
          <cell r="B1805" t="str">
            <v>TUBO DE FºFº DUCTIL, CLASSE K-9, C/JUNTA ELASTICA, DIAM. DE200MM. FORN. E ASSENT.</v>
          </cell>
          <cell r="C1805" t="str">
            <v>M</v>
          </cell>
        </row>
        <row r="1806">
          <cell r="A1806" t="str">
            <v>06.009.055-0</v>
          </cell>
          <cell r="B1806" t="str">
            <v>TUBO DE FºFº DUCTIL, CLASSE K-9, C/JUNTA ELASTICA, DIAM. DE250MM. FORN. E ASSENT.</v>
          </cell>
          <cell r="C1806" t="str">
            <v>M</v>
          </cell>
        </row>
        <row r="1807">
          <cell r="A1807" t="str">
            <v>06.009.056-0</v>
          </cell>
          <cell r="B1807" t="str">
            <v>TUBO DE FºFº DUCTIL, CLASSE K-9, C/JUNTA ELASTICA, DIAM. DE300MM. FORN. E ASSENT.</v>
          </cell>
          <cell r="C1807" t="str">
            <v>M</v>
          </cell>
        </row>
        <row r="1808">
          <cell r="A1808" t="str">
            <v>06.009.057-0</v>
          </cell>
          <cell r="B1808" t="str">
            <v>TUBO DE FºFº DUCTIL, CLASSE K-9, C/JUNTA ELASTICA, DIAM. DE400MM. FORN. E ASSENT.</v>
          </cell>
          <cell r="C1808" t="str">
            <v>M</v>
          </cell>
        </row>
        <row r="1809">
          <cell r="A1809" t="str">
            <v>06.009.058-0</v>
          </cell>
          <cell r="B1809" t="str">
            <v>TUBO DE FºFº DUCTIL, CLASSE K-9, C/JUNTA ELASTICA, DIAM. DE500MM. FORN. E ASSENT.</v>
          </cell>
          <cell r="C1809" t="str">
            <v>M</v>
          </cell>
        </row>
        <row r="1810">
          <cell r="A1810" t="str">
            <v>06.009.059-0</v>
          </cell>
          <cell r="B1810" t="str">
            <v>TUBO DE FºFº DUCTIL, CLASSE K-9, C/JUNTA ELASTICA, DIAM. DE600MM. FORN. E ASSENT.</v>
          </cell>
          <cell r="C1810" t="str">
            <v>M</v>
          </cell>
        </row>
        <row r="1811">
          <cell r="A1811" t="str">
            <v>06.009.060-0</v>
          </cell>
          <cell r="B1811" t="str">
            <v>TUBO DE FºFº DUCTIL, CLASSE K-9, C/JUNTA ELASTICA, DIAM. DE700MM. FORN. E ASSENT.</v>
          </cell>
          <cell r="C1811" t="str">
            <v>M</v>
          </cell>
        </row>
        <row r="1812">
          <cell r="A1812" t="str">
            <v>06.009.061-0</v>
          </cell>
          <cell r="B1812" t="str">
            <v>TUBO DE FºFº DUCTIL, CLASSE K-9, C/JUNTA ELASTICA, DIAM. DE800MM. FORN. E ASSENT.</v>
          </cell>
          <cell r="C1812" t="str">
            <v>M</v>
          </cell>
        </row>
        <row r="1813">
          <cell r="A1813" t="str">
            <v>06.009.062-0</v>
          </cell>
          <cell r="B1813" t="str">
            <v>TUBO DE FºFº DUCTIL, CLASSE K-9, C/JUNTA ELASTICA, DIAM. DE900MM. FORN. E ASSENT.</v>
          </cell>
          <cell r="C1813" t="str">
            <v>M</v>
          </cell>
        </row>
        <row r="1814">
          <cell r="A1814" t="str">
            <v>06.009.063-0</v>
          </cell>
          <cell r="B1814" t="str">
            <v>TUBO DE FºFº DUCTIL, CLASSE K-9, C/JUNTA ELASTICA, DIAM. DE1000MM. FORN. E ASSENT.</v>
          </cell>
          <cell r="C1814" t="str">
            <v>M</v>
          </cell>
        </row>
        <row r="1815">
          <cell r="A1815" t="str">
            <v>06.009.064-0</v>
          </cell>
          <cell r="B1815" t="str">
            <v>TUBO DE FºFº DUCTIL, CLASSE K-9, C/JUNTA ELASTICA, DIAM. DE1200MM. FORN. E ASSENT.</v>
          </cell>
          <cell r="C1815" t="str">
            <v>M</v>
          </cell>
        </row>
        <row r="1816">
          <cell r="A1816" t="str">
            <v>06.009.080-0</v>
          </cell>
          <cell r="B1816" t="str">
            <v>TUBO DE FºFº DUCTIL, CLASSE K-7, C/JUNTA ELASTICA, DIAM. DE100MM. FORN. E ASSENT.</v>
          </cell>
          <cell r="C1816" t="str">
            <v>M</v>
          </cell>
        </row>
        <row r="1817">
          <cell r="A1817" t="str">
            <v>06.009.081-0</v>
          </cell>
          <cell r="B1817" t="str">
            <v>TUBO DE FºFº DUCTIL, CLASSE K-7, C/JUNTA ELASTICA, DIAM. DE150MM. FORN. E ASSENT.</v>
          </cell>
          <cell r="C1817" t="str">
            <v>M</v>
          </cell>
        </row>
        <row r="1818">
          <cell r="A1818" t="str">
            <v>06.009.082-0</v>
          </cell>
          <cell r="B1818" t="str">
            <v>TUBO DE FºFº DUCTIL, CLASSE K-7, C/JUNTA ELASTICA, DIAM. DE200MM. FORN. E ASSENT.</v>
          </cell>
          <cell r="C1818" t="str">
            <v>M</v>
          </cell>
        </row>
        <row r="1819">
          <cell r="A1819" t="str">
            <v>06.009.083-0</v>
          </cell>
          <cell r="B1819" t="str">
            <v>TUBO DE FºFº DUCTIL, CLASSE K-7, C/JUNTA ELASTICA, DIAM. DE250MM. FORN. E ASSENT.</v>
          </cell>
          <cell r="C1819" t="str">
            <v>M</v>
          </cell>
        </row>
        <row r="1820">
          <cell r="A1820" t="str">
            <v>06.009.084-0</v>
          </cell>
          <cell r="B1820" t="str">
            <v>TUBO DE FºFº DUCTIL, CLASSE K-7, C/JUNTA ELASTICA, DIAM. DE300MM. FORN. E ASSENT.</v>
          </cell>
          <cell r="C1820" t="str">
            <v>M</v>
          </cell>
        </row>
        <row r="1821">
          <cell r="A1821" t="str">
            <v>06.009.085-0</v>
          </cell>
          <cell r="B1821" t="str">
            <v>TUBO DE FºFº DUCTIL, CLASSE K-7, C/JUNTA ELASTICA, DIAM. DE400MM. FORN. E ASSENT.</v>
          </cell>
          <cell r="C1821" t="str">
            <v>M</v>
          </cell>
        </row>
        <row r="1822">
          <cell r="A1822" t="str">
            <v>06.009.086-0</v>
          </cell>
          <cell r="B1822" t="str">
            <v>TUBO DE FºFº DUCTIL, CLASSE K-7, C/JUNTA ELASTICA, DIAM. DE500MM. FORN. E ASSENT.</v>
          </cell>
          <cell r="C1822" t="str">
            <v>M</v>
          </cell>
        </row>
        <row r="1823">
          <cell r="A1823" t="str">
            <v>06.009.087-0</v>
          </cell>
          <cell r="B1823" t="str">
            <v>TUBO DE FºFº DUCTIL, CLASSE K-7, C/JUNTA ELASTICA, DIAM. DE600MM. FORN. E ASSENT.</v>
          </cell>
          <cell r="C1823" t="str">
            <v>M</v>
          </cell>
        </row>
        <row r="1824">
          <cell r="A1824" t="str">
            <v>06.009.088-0</v>
          </cell>
          <cell r="B1824" t="str">
            <v>TUBO DE FºFº DUCTIL, CLASSE K-7, C/JUNTA ELASTICA, DIAM. DE700MM. FORN. E ASSENT.</v>
          </cell>
          <cell r="C1824" t="str">
            <v>M</v>
          </cell>
        </row>
        <row r="1825">
          <cell r="A1825" t="str">
            <v>06.009.089-0</v>
          </cell>
          <cell r="B1825" t="str">
            <v>TUBO DE FºFº DUCTIL, CLASSE K-7, C/JUNTA ELASTICA, DIAM. DE800MM. FORN. E ASSENT.</v>
          </cell>
          <cell r="C1825" t="str">
            <v>M</v>
          </cell>
        </row>
        <row r="1826">
          <cell r="A1826" t="str">
            <v>06.009.090-0</v>
          </cell>
          <cell r="B1826" t="str">
            <v>TUBO DE FºFº DUCTIL, CLASSE K-7, C/JUNTA ELASTICA, DIAM. DE900MM. FORN. E ASSENT.</v>
          </cell>
          <cell r="C1826" t="str">
            <v>M</v>
          </cell>
        </row>
        <row r="1827">
          <cell r="A1827" t="str">
            <v>06.009.091-0</v>
          </cell>
          <cell r="B1827" t="str">
            <v>TUBO DE FºFº DUCTIL, CLASSE K-7, C/JUNTA ELASTICA, DIAM. DE1000MM. FORN. E ASSENT.</v>
          </cell>
          <cell r="C1827" t="str">
            <v>M</v>
          </cell>
        </row>
        <row r="1828">
          <cell r="A1828" t="str">
            <v>06.009.092-0</v>
          </cell>
          <cell r="B1828" t="str">
            <v>TUBO DE FºFº DUCTIL, CLASSE K-7, C/JUNTA ELASTICA, DIAM. DE1200MM. FORN. E ASSENT.</v>
          </cell>
          <cell r="C1828" t="str">
            <v>M</v>
          </cell>
        </row>
        <row r="1829">
          <cell r="A1829" t="str">
            <v>06.009.999-0</v>
          </cell>
          <cell r="B1829" t="str">
            <v>FAMILIA 06.009TUBOS DE F.F. (P/PRESSAO)</v>
          </cell>
        </row>
        <row r="1830">
          <cell r="A1830" t="str">
            <v>06.011.101-0</v>
          </cell>
          <cell r="B1830" t="str">
            <v>ASSENTAMENTO S/FORN. DE TUBO ATE 1,00M DE COMPR. OU CONEXAODE FºFº OU ACO, C/FLANGES, CLASSE PN-10, DIAM. DE 50MM</v>
          </cell>
          <cell r="C1830" t="str">
            <v>UN</v>
          </cell>
        </row>
        <row r="1831">
          <cell r="A1831" t="str">
            <v>06.011.102-0</v>
          </cell>
          <cell r="B1831" t="str">
            <v>ASSENTAMENTO S/FORN. DE TUBO ATE 1,00M DE COMPR. OU CONEXAODE FºFº OU ACO, C/FLANGES, CLASSE PN-10, DIAM. DE 75MM</v>
          </cell>
          <cell r="C1831" t="str">
            <v>UN</v>
          </cell>
        </row>
        <row r="1832">
          <cell r="A1832" t="str">
            <v>06.011.103-0</v>
          </cell>
          <cell r="B1832" t="str">
            <v>ASSENTAMENTO S/FORN. DE TUBO ATE 1,00M DE COMPR. OU CONEXAODE FºFº OU ACO, C/FLANGES, CLASSE PN-10, DIAM. DE 100MM</v>
          </cell>
          <cell r="C1832" t="str">
            <v>UN</v>
          </cell>
        </row>
        <row r="1833">
          <cell r="A1833" t="str">
            <v>06.011.104-0</v>
          </cell>
          <cell r="B1833" t="str">
            <v>ASSENTAMENTO S/FORN. DE TUBO ATE 1,00M DE COMPR. OU CONEXAODE FºFº OU ACO, C/FLANGES, CLASSE PN-10, DIAM. DE 150MM</v>
          </cell>
          <cell r="C1833" t="str">
            <v>UN</v>
          </cell>
        </row>
        <row r="1834">
          <cell r="A1834" t="str">
            <v>06.011.105-0</v>
          </cell>
          <cell r="B1834" t="str">
            <v>ASSENTAMENTO S/FORN. DE TUBO ATE 1,00M DE COMPR. OU CONEXAODE FºFº OU ACO, C/FLANGES, CLASSE PN-10, DIAM. DE 200MM</v>
          </cell>
          <cell r="C1834" t="str">
            <v>UN</v>
          </cell>
        </row>
        <row r="1835">
          <cell r="A1835" t="str">
            <v>06.011.106-0</v>
          </cell>
          <cell r="B1835" t="str">
            <v>ASSENTAMENTO S/FORN. DE TUBO ATE 1,00M DE COMPR. OU CONEXAODE FºFº OU ACO, C/FLANGES, CLASSE PN-10, DIAM. DE 250MM</v>
          </cell>
          <cell r="C1835" t="str">
            <v>UN</v>
          </cell>
        </row>
        <row r="1836">
          <cell r="A1836" t="str">
            <v>06.011.107-0</v>
          </cell>
          <cell r="B1836" t="str">
            <v>ASSENTAMENTO S/FORN. DE TUBO ATE 1,00M DE COMPR. OU CONEXAODE FºFº OU ACO, C/FLANGES, CLASSE PN-10, DIAM. DE 300MM</v>
          </cell>
          <cell r="C1836" t="str">
            <v>UN</v>
          </cell>
        </row>
        <row r="1837">
          <cell r="A1837" t="str">
            <v>06.011.108-0</v>
          </cell>
          <cell r="B1837" t="str">
            <v>ASSENTAMENTO S/FORN. DE TUBO ATE 1,00M DE COMPR. OU CONEXAODE FºFº OU ACO, C/FLANGES, CLASSE PN-10, DIAM. DE 350MM</v>
          </cell>
          <cell r="C1837" t="str">
            <v>UN</v>
          </cell>
        </row>
        <row r="1838">
          <cell r="A1838" t="str">
            <v>06.011.109-0</v>
          </cell>
          <cell r="B1838" t="str">
            <v>ASSENTAMENTO S/FORN. DE TUBO ATE 1,00M DE COMPR. OU CONEXAODE FºFº OU ACO, C/FLANGES, CLASSE PN-10, DIAM. DE 400MM</v>
          </cell>
          <cell r="C1838" t="str">
            <v>UN</v>
          </cell>
        </row>
        <row r="1839">
          <cell r="A1839" t="str">
            <v>06.011.111-0</v>
          </cell>
          <cell r="B1839" t="str">
            <v>ASSENTAMENTO S/FORN. DE TUBO ATE 1,00M DE COMPR. OU CONEXAODE FºFº OU ACO, C/FLANGES, CLASSE PN-10, DIAM. DE 500MM</v>
          </cell>
          <cell r="C1839" t="str">
            <v>UN</v>
          </cell>
        </row>
        <row r="1840">
          <cell r="A1840" t="str">
            <v>06.011.112-0</v>
          </cell>
          <cell r="B1840" t="str">
            <v>ASSENTAMENTO S/FORN. DE TUBO ATE 1,00M DE COMPR. OU CONEXAODE FºFº OU ACO, C/FLANGES, CLASSE PN-10, DIAM. DE 600MM</v>
          </cell>
          <cell r="C1840" t="str">
            <v>UN</v>
          </cell>
        </row>
        <row r="1841">
          <cell r="A1841" t="str">
            <v>06.011.113-0</v>
          </cell>
          <cell r="B1841" t="str">
            <v>ASSENTAMENTO S/FORN. DE TUBO ATE 1,00M DE COMPR. OU CONEXAODE FºFº OU ACO, C/FLANGES, CLASSE PN-10, DIAM. DE 700MM</v>
          </cell>
          <cell r="C1841" t="str">
            <v>UN</v>
          </cell>
        </row>
        <row r="1842">
          <cell r="A1842" t="str">
            <v>06.011.115-0</v>
          </cell>
          <cell r="B1842" t="str">
            <v>ASSENTAMENTO S/FORN. DE TUBO ATE 1,00M DE COMPR. OU CONEXAODE FºFº OU ACO, C/FLANGES, CLASSE PN-10, DIAM. DE 800MM</v>
          </cell>
          <cell r="C1842" t="str">
            <v>UN</v>
          </cell>
        </row>
        <row r="1843">
          <cell r="A1843" t="str">
            <v>06.011.116-0</v>
          </cell>
          <cell r="B1843" t="str">
            <v>ASSENTAMENTO S/FORN. DE TUBO ATE 1,00M DE COMPR. OU CONEXAODE FºFº OU ACO, C/FLANGES, CLASSE PN-10, DIAM. DE 900MM</v>
          </cell>
          <cell r="C1843" t="str">
            <v>UN</v>
          </cell>
        </row>
        <row r="1844">
          <cell r="A1844" t="str">
            <v>06.011.117-0</v>
          </cell>
          <cell r="B1844" t="str">
            <v>ASSENTAMENTO S/FORN. DE TUBO ATE 1,00M DE COMPR. OU CONEXAODE FºFº OU ACO, C/FLANGES, CLASSE PN-10, DIAM. DE 1000MM</v>
          </cell>
          <cell r="C1844" t="str">
            <v>UN</v>
          </cell>
        </row>
        <row r="1845">
          <cell r="A1845" t="str">
            <v>06.011.119-0</v>
          </cell>
          <cell r="B1845" t="str">
            <v>ASSENTAMENTO S/FORN. DE TUBO ATE 1,00M DE COMPR. OU CONEXAODE FºFº OU ACO, C/FLANGES, CLASSE PN-10, DIAM. DE 1200MM</v>
          </cell>
          <cell r="C1845" t="str">
            <v>UN</v>
          </cell>
        </row>
        <row r="1846">
          <cell r="A1846" t="str">
            <v>06.011.131-0</v>
          </cell>
          <cell r="B1846" t="str">
            <v>ASSENTAMENTO S/FORN. DE TUBO ATE 1,00M DE COMPR. OU CONEXAODE FºFº OU ACO, C/FLANGES, CLASSE PN-16, DIAM. DE 50MM</v>
          </cell>
          <cell r="C1846" t="str">
            <v>UN</v>
          </cell>
        </row>
        <row r="1847">
          <cell r="A1847" t="str">
            <v>06.011.132-0</v>
          </cell>
          <cell r="B1847" t="str">
            <v>ASSENTAMENTO S/FORN. DE TUBO ATE 1,00M DE COMPR. OU CONEXAODE FºFº OU ACO, C/FLANGES, CLASSE PN-16, DIAM. DE 75MM</v>
          </cell>
          <cell r="C1847" t="str">
            <v>UN</v>
          </cell>
        </row>
        <row r="1848">
          <cell r="A1848" t="str">
            <v>06.011.133-0</v>
          </cell>
          <cell r="B1848" t="str">
            <v>ASSENTAMENTO S/FORN. DE TUBO ATE 1,00M DE COMPR. OU CONEXAODE FºFº OU ACO, C/FLANGES, CLASSE PN-16, DIAM. DE 100MM</v>
          </cell>
          <cell r="C1848" t="str">
            <v>UN</v>
          </cell>
        </row>
        <row r="1849">
          <cell r="A1849" t="str">
            <v>06.011.134-0</v>
          </cell>
          <cell r="B1849" t="str">
            <v>ASSENTAMENTO S/FORN. DE TUBO ATE 1,00M DE COMPR. OU CONEXAODE FºFº OU ACO, C/FLANGES, CLASSE PN-16, DIAM. DE 150MM</v>
          </cell>
          <cell r="C1849" t="str">
            <v>UN</v>
          </cell>
        </row>
        <row r="1850">
          <cell r="A1850" t="str">
            <v>06.011.135-0</v>
          </cell>
          <cell r="B1850" t="str">
            <v>ASSENTAMENTO S/FORN. DE TUBO ATE 1,00M DE COMPR. OU CONEXAODE FºFº OU ACO, C/FLANGES, CLASSE PN-16, DIAM. DE 200MM</v>
          </cell>
          <cell r="C1850" t="str">
            <v>UN</v>
          </cell>
        </row>
        <row r="1851">
          <cell r="A1851" t="str">
            <v>06.011.136-0</v>
          </cell>
          <cell r="B1851" t="str">
            <v>ASSENTAMENTO S/FORN. DE TUBO ATE 1,00M DE COMPR. OU CONEXAODE FºFº OU ACO, C/FLANGES, CLASSE PN-16, DIAM. DE 250MM</v>
          </cell>
          <cell r="C1851" t="str">
            <v>UN</v>
          </cell>
        </row>
        <row r="1852">
          <cell r="A1852" t="str">
            <v>06.011.137-0</v>
          </cell>
          <cell r="B1852" t="str">
            <v>ASSENTAMENTO S/FORN. DE TUBO ATE 1,00M DE COMPR. OU CONEXAODE FºFº OU ACO, C/FLANGES, CLASSE PN-16, DIAM. DE 300MM</v>
          </cell>
          <cell r="C1852" t="str">
            <v>UN</v>
          </cell>
        </row>
        <row r="1853">
          <cell r="A1853" t="str">
            <v>06.011.139-0</v>
          </cell>
          <cell r="B1853" t="str">
            <v>ASSENTAMENTO S/FORN. DE TUBO ATE 1,00M DE COMPR. OU CONEXAODE FºFº OU ACO, C/FLANGES, CLASSE PN-16, DIAM. DE 400MM</v>
          </cell>
          <cell r="C1853" t="str">
            <v>UN</v>
          </cell>
        </row>
        <row r="1854">
          <cell r="A1854" t="str">
            <v>06.011.141-0</v>
          </cell>
          <cell r="B1854" t="str">
            <v>ASSENTAMENTO S/FORN. DE TUBO ATE 1,00M DE COMPR. OU CONEXAODE FºFº OU ACO, C/FLANGES, CLASSE PN-16, DIAM. DE 500MM</v>
          </cell>
          <cell r="C1854" t="str">
            <v>UN</v>
          </cell>
        </row>
        <row r="1855">
          <cell r="A1855" t="str">
            <v>06.011.142-0</v>
          </cell>
          <cell r="B1855" t="str">
            <v>ASSENTAMENTO S/FORN. DE TUBO ATE 1,00M DE COMPR. OU CONEXAODE FºFº OU ACO, C/FLANGES, CLASSE PN-16, DIAM. DE 600MM</v>
          </cell>
          <cell r="C1855" t="str">
            <v>UN</v>
          </cell>
        </row>
        <row r="1856">
          <cell r="A1856" t="str">
            <v>06.011.143-0</v>
          </cell>
          <cell r="B1856" t="str">
            <v>ASSENTAMENTO S/FORN. DE TUBO ATE 1,00M DE COMPR. OU CONEXAODE FºFº OU ACO, C/FLANGES, CLASSE PN-16, DIAM. DE 700MM</v>
          </cell>
          <cell r="C1856" t="str">
            <v>UN</v>
          </cell>
        </row>
        <row r="1857">
          <cell r="A1857" t="str">
            <v>06.011.145-0</v>
          </cell>
          <cell r="B1857" t="str">
            <v>ASSENTAMENTO S/FORN. DE TUBO ATE 1,00M DE COMPR. OU CONEXAODE FºFº OU ACO, C/FLANGES, CLASSE PN-16, DIAM. DE 800MM</v>
          </cell>
          <cell r="C1857" t="str">
            <v>UN</v>
          </cell>
        </row>
        <row r="1858">
          <cell r="A1858" t="str">
            <v>06.011.146-0</v>
          </cell>
          <cell r="B1858" t="str">
            <v>ASSENTAMENTO S/FORN. DE TUBO ATE 1,00M DE COMPR. OU CONEXAODE FºFº OU ACO, C/FLANGES, CLASSE PN-16, DIAM. DE 900MM</v>
          </cell>
          <cell r="C1858" t="str">
            <v>UN</v>
          </cell>
        </row>
        <row r="1859">
          <cell r="A1859" t="str">
            <v>06.011.147-0</v>
          </cell>
          <cell r="B1859" t="str">
            <v>ASSENTAMENTO S/FORN. DE TUBO ATE 1,00M DE COMPR. OU CONEXAODE FºFº OU ACO, C/FLANGES, CLASSE PN-16, DIAM. DE 1000MM</v>
          </cell>
          <cell r="C1859" t="str">
            <v>UN</v>
          </cell>
        </row>
        <row r="1860">
          <cell r="A1860" t="str">
            <v>06.011.149-0</v>
          </cell>
          <cell r="B1860" t="str">
            <v>ASSENTAMENTO S/FORN. DE TUBO ATE 1,00M DE COMPR. OU CONEXAODE FºFº OU ACO, C/FLANGES, CLASSE PN-16, DIAM. DE 1200MM</v>
          </cell>
          <cell r="C1860" t="str">
            <v>UN</v>
          </cell>
        </row>
        <row r="1861">
          <cell r="A1861" t="str">
            <v>06.011.161-0</v>
          </cell>
          <cell r="B1861" t="str">
            <v>ASSENTAMENTO S/FORN. DE TUBO ATE 1,00M DE COMPR. OU CONEXAODE FºFº OU ACO, C/FLANGES, CLASSE PN-25, DIAM. DE 50MM</v>
          </cell>
          <cell r="C1861" t="str">
            <v>UN</v>
          </cell>
        </row>
        <row r="1862">
          <cell r="A1862" t="str">
            <v>06.011.162-0</v>
          </cell>
          <cell r="B1862" t="str">
            <v>ASSENTAMENTO S/FORN. DE TUBO ATE 1,00M DE COMPR. OU CONEXAODE FºFº OU ACO, C/FLANGES, CLASSE PN-25, DIAM. DE 75MM</v>
          </cell>
          <cell r="C1862" t="str">
            <v>UN</v>
          </cell>
        </row>
        <row r="1863">
          <cell r="A1863" t="str">
            <v>06.011.163-0</v>
          </cell>
          <cell r="B1863" t="str">
            <v>ASSENTAMENTO S/FORN. DE TUBO ATE 1,00M DE COMPR. OU CONEXAODE FºFº OU ACO, C/FLANGES, CLASSE PN-25, DIAM. DE 100MM</v>
          </cell>
          <cell r="C1863" t="str">
            <v>UN</v>
          </cell>
        </row>
        <row r="1864">
          <cell r="A1864" t="str">
            <v>06.011.164-0</v>
          </cell>
          <cell r="B1864" t="str">
            <v>ASSENTAMENTO S/FORN. DE TUBO ATE 1,00M DE COMPR. OU CONEXAODE FºFº OU ACO, C/FLANGES, CLASSE PN-25, DIAM. DE 150MM</v>
          </cell>
          <cell r="C1864" t="str">
            <v>UN</v>
          </cell>
        </row>
        <row r="1865">
          <cell r="A1865" t="str">
            <v>06.011.165-0</v>
          </cell>
          <cell r="B1865" t="str">
            <v>ASSENTAMENTO S/FORN. DE TUBO ATE 1,00M DE COMPR. OU CONEXAODE FºFº OU ACO, C/FLANGES, CLASSE PN-25, DIAM. DE 200MM</v>
          </cell>
          <cell r="C1865" t="str">
            <v>UN</v>
          </cell>
        </row>
        <row r="1866">
          <cell r="A1866" t="str">
            <v>06.011.166-0</v>
          </cell>
          <cell r="B1866" t="str">
            <v>ASSENTAMENTO S/FORN. DE TUBO ATE 1,00M DE COMPR. OU CONEXAODE FºFº OU ACO, C/FLANGES, CLASSE PN-25, DIAM. DE 250MM</v>
          </cell>
          <cell r="C1866" t="str">
            <v>UN</v>
          </cell>
        </row>
        <row r="1867">
          <cell r="A1867" t="str">
            <v>06.011.167-0</v>
          </cell>
          <cell r="B1867" t="str">
            <v>ASSENTAMENTO S/FORN. DE TUBO ATE 1,00M DE COMPR. OU CONEXAODE FºFº OU ACO, C/FLANGES, CLASSE PN-25, DIAM. DE 300MM</v>
          </cell>
          <cell r="C1867" t="str">
            <v>UN</v>
          </cell>
        </row>
        <row r="1868">
          <cell r="A1868" t="str">
            <v>06.011.169-0</v>
          </cell>
          <cell r="B1868" t="str">
            <v>ASSENTAMENTO S/FORN. DE TUBO ATE 1,00M DE COMPR. OU CONEXAODE FºFº OU ACO, C/FLANGES, CLASSE PN-25, DIAM. DE 400MM</v>
          </cell>
          <cell r="C1868" t="str">
            <v>UN</v>
          </cell>
        </row>
        <row r="1869">
          <cell r="A1869" t="str">
            <v>06.011.171-0</v>
          </cell>
          <cell r="B1869" t="str">
            <v>ASSENTAMENTO S/FORN. DE TUBO ATE 1,00M DE COMPR. OU CONEXAODE FºFº OU ACO, C/FLANGES, CLASSE PN-25, DIAM. DE 500MM</v>
          </cell>
          <cell r="C1869" t="str">
            <v>UN</v>
          </cell>
        </row>
        <row r="1870">
          <cell r="A1870" t="str">
            <v>06.011.172-0</v>
          </cell>
          <cell r="B1870" t="str">
            <v>ASSENTAMENTO S/FORN. DE TUBO ATE 1,00M DE COMPR. OU CONEXAODE FºFº OU ACO, C/FLANGES, CLASSE PN-25, DIAM. DE 600MM</v>
          </cell>
          <cell r="C1870" t="str">
            <v>UN</v>
          </cell>
        </row>
        <row r="1871">
          <cell r="A1871" t="str">
            <v>06.011.173-0</v>
          </cell>
          <cell r="B1871" t="str">
            <v>ASSENTAMENTO S/FORN. DE TUBO ATE 1,00M DE COMPR. OU CONEXAODE FºFº OU ACO, C/FLANGES, CLASSE PN-25, DIAM. DE 700MM</v>
          </cell>
          <cell r="C1871" t="str">
            <v>UN</v>
          </cell>
        </row>
        <row r="1872">
          <cell r="A1872" t="str">
            <v>06.011.175-0</v>
          </cell>
          <cell r="B1872" t="str">
            <v>ASSENTAMENTO S/FORN. DE TUBO ATE 1,00M DE COMPR. OU CONEXAODE FºFº OU ACO, C/FLANGES, CLASSE PN-25, DIAM. DE 800MM</v>
          </cell>
          <cell r="C1872" t="str">
            <v>UN</v>
          </cell>
        </row>
        <row r="1873">
          <cell r="A1873" t="str">
            <v>06.011.176-0</v>
          </cell>
          <cell r="B1873" t="str">
            <v>ASSENTAMENTO S/FORN. DE TUBO ATE 1,00M DE COMPR. OU CONEXAODE FºFº OU ACO, C/FLANGES, CLASSE PN-25, DIAM. DE 900MM</v>
          </cell>
          <cell r="C1873" t="str">
            <v>UN</v>
          </cell>
        </row>
        <row r="1874">
          <cell r="A1874" t="str">
            <v>06.011.177-0</v>
          </cell>
          <cell r="B1874" t="str">
            <v>ASSENTAMENTO S/FORN. DE TUBO ATE 1,00M DE COMPR. OU CONEXAODE FºFº OU ACO, C/FLANGES, CLASSE PN-25, DIAM. DE 1000MM</v>
          </cell>
          <cell r="C1874" t="str">
            <v>UN</v>
          </cell>
        </row>
        <row r="1875">
          <cell r="A1875" t="str">
            <v>06.011.179-0</v>
          </cell>
          <cell r="B1875" t="str">
            <v>ASSENTAMENTO S/FORN. DE TUBO ATE 1,00M DE COMPR. OU CONEXAODE FºFº OU ACO, C/FLANGES, CLASSE PN-25, DIAM. DE 1200MM</v>
          </cell>
          <cell r="C1875" t="str">
            <v>UN</v>
          </cell>
        </row>
        <row r="1876">
          <cell r="A1876" t="str">
            <v>06.011.191-0</v>
          </cell>
          <cell r="B1876" t="str">
            <v>CUSTO ADIC. AOS ITENS 06.011.101 A 06.011.179, P/M DE TUBO EXCED. A 1,00M DE COMPR. E DIAM. DE 50MM</v>
          </cell>
          <cell r="C1876" t="str">
            <v>M</v>
          </cell>
        </row>
        <row r="1877">
          <cell r="A1877" t="str">
            <v>06.011.192-0</v>
          </cell>
          <cell r="B1877" t="str">
            <v>CUSTO ADIC. AOS ITENS 06.011.101 A 06.011.179, P/M DE TUBO EXCED. A 1,00M DE COMPR. E DIAM. DE 75MM</v>
          </cell>
          <cell r="C1877" t="str">
            <v>M</v>
          </cell>
        </row>
        <row r="1878">
          <cell r="A1878" t="str">
            <v>06.011.193-0</v>
          </cell>
          <cell r="B1878" t="str">
            <v>CUSTO ADIC. AOS ITENS 06.011.101 A 06.011.179, P/M DE TUBO EXCED. A 1,00M DE COMPR. E DIAM. DE 100MM</v>
          </cell>
          <cell r="C1878" t="str">
            <v>M</v>
          </cell>
        </row>
        <row r="1879">
          <cell r="A1879" t="str">
            <v>06.011.194-0</v>
          </cell>
          <cell r="B1879" t="str">
            <v>CUSTO ADIC. AOS ITENS 06.011.101 A 06.011.179, P/M DE TUBO EXCED. A 1,00M DE COMPR. E DIAM. DE 150MM</v>
          </cell>
          <cell r="C1879" t="str">
            <v>M</v>
          </cell>
        </row>
        <row r="1880">
          <cell r="A1880" t="str">
            <v>06.011.195-0</v>
          </cell>
          <cell r="B1880" t="str">
            <v>CUSTO ADIC. AOS ITENS 06.011.101 A 06.011.179, P/M DE TUBO EXCED. A 1,00M DE COMPR. E DIAM. DE 200MM</v>
          </cell>
          <cell r="C1880" t="str">
            <v>M</v>
          </cell>
        </row>
        <row r="1881">
          <cell r="A1881" t="str">
            <v>06.011.196-0</v>
          </cell>
          <cell r="B1881" t="str">
            <v>CUSTO ADIC. AOS ITENS 06.011.101 A 06.011.179, P/M DE TUBO EXCED. A 1,00M DE COMPR. E DIAM. DE 250MM</v>
          </cell>
          <cell r="C1881" t="str">
            <v>M</v>
          </cell>
        </row>
        <row r="1882">
          <cell r="A1882" t="str">
            <v>06.011.197-0</v>
          </cell>
          <cell r="B1882" t="str">
            <v>CUSTO ADIC. AOS ITENS 06.011.101 A 06.011.179, P/M DE TUBO EXCED. A 1,00M DE COMPR. E DIAM. 300MM</v>
          </cell>
          <cell r="C1882" t="str">
            <v>M</v>
          </cell>
        </row>
        <row r="1883">
          <cell r="A1883" t="str">
            <v>06.011.198-0</v>
          </cell>
          <cell r="B1883" t="str">
            <v>CUSTO ADIC. AOS ITENS 06.011.101 A 06.011.179, P/M DE TUBO EXCED. A 1,00M DE COMPR. E DIAM. DE 350MM</v>
          </cell>
          <cell r="C1883" t="str">
            <v>M</v>
          </cell>
        </row>
        <row r="1884">
          <cell r="A1884" t="str">
            <v>06.011.199-0</v>
          </cell>
          <cell r="B1884" t="str">
            <v>CUSTO ADIC. AOS ITENS 06.011.101 A 06.011.179, P/M DE TUBO EXCED. A 1,00M DE COMPR. E DIAM. DE 400MM</v>
          </cell>
          <cell r="C1884" t="str">
            <v>M</v>
          </cell>
        </row>
        <row r="1885">
          <cell r="A1885" t="str">
            <v>06.011.201-0</v>
          </cell>
          <cell r="B1885" t="str">
            <v>CUSTO ADIC. AOS ITENS 06.011.101 A 06.011.179, P/M DE TUBO EXCED. A 1,00M DE COMPR. E DIAM. DE 500MM</v>
          </cell>
          <cell r="C1885" t="str">
            <v>M</v>
          </cell>
        </row>
        <row r="1886">
          <cell r="A1886" t="str">
            <v>06.011.202-0</v>
          </cell>
          <cell r="B1886" t="str">
            <v>CUSTO ADIC. AOS ITENS 06.011.101 A 06.011.179, P/M DE TUBO EXCED. A 1,00M DE COMPR. E DIAM. DE 600MM</v>
          </cell>
          <cell r="C1886" t="str">
            <v>M</v>
          </cell>
        </row>
        <row r="1887">
          <cell r="A1887" t="str">
            <v>06.011.203-0</v>
          </cell>
          <cell r="B1887" t="str">
            <v>CUSTO ADIC. AOS ITENS 06.011.101 A 06.011.179, P/M DE TUBO EXCED. A 1,00M DE COMPR. E DIAM. DE 700MM</v>
          </cell>
          <cell r="C1887" t="str">
            <v>M</v>
          </cell>
        </row>
        <row r="1888">
          <cell r="A1888" t="str">
            <v>06.011.205-0</v>
          </cell>
          <cell r="B1888" t="str">
            <v>CUSTO ADIC. AOS ITENS 06.011.101 A 06.011.179, P/M DE TUBO EXCED. A 1,00M DE COMPR. E DIAM. DE 800MM</v>
          </cell>
          <cell r="C1888" t="str">
            <v>M</v>
          </cell>
        </row>
        <row r="1889">
          <cell r="A1889" t="str">
            <v>06.011.206-0</v>
          </cell>
          <cell r="B1889" t="str">
            <v>CUSTO ADIC. AOS ITENS 06.011.101 A 06.011.179, P/M DE TUBO EXCED. A 1,00M DE COMPR. E DIAM. DE 900MM</v>
          </cell>
          <cell r="C1889" t="str">
            <v>M</v>
          </cell>
        </row>
        <row r="1890">
          <cell r="A1890" t="str">
            <v>06.011.207-0</v>
          </cell>
          <cell r="B1890" t="str">
            <v>CUSTO ADIC. AOS ITENS 06.011.101 A 06.011.179, P/M DE TUBO EXCED. A 1,00M DE COMPR. E DIAM. DE 1000MM</v>
          </cell>
          <cell r="C1890" t="str">
            <v>M</v>
          </cell>
        </row>
        <row r="1891">
          <cell r="A1891" t="str">
            <v>06.011.209-0</v>
          </cell>
          <cell r="B1891" t="str">
            <v>CUSTO ADIC. AOS ITENS 06.011.101 A 06.011.179, P/M DE TUBO EXCED. A 1,00M DE COMPR. E DIAM. DE 1200MM</v>
          </cell>
          <cell r="C1891" t="str">
            <v>M</v>
          </cell>
        </row>
        <row r="1892">
          <cell r="A1892" t="str">
            <v>06.011.221-0</v>
          </cell>
          <cell r="B1892" t="str">
            <v>MONTAGEM S/FORN. DE VALVULA DE GAVETA, DE RETENCAO, VENTOSA,HEDRANTE, ETC, C/FLANGES, CLASSE PN-10, DIAM. DE 50MM</v>
          </cell>
          <cell r="C1892" t="str">
            <v>UN</v>
          </cell>
        </row>
        <row r="1893">
          <cell r="A1893" t="str">
            <v>06.011.222-0</v>
          </cell>
          <cell r="B1893" t="str">
            <v>MONTAGEM S/FORN. DE VALVULA DE GAVETA, DE RETENCAO, VENTOSA,HIDRANTE, ETC, C/FLANGES, CLASSE PN-10, DIAM., DE 75MM</v>
          </cell>
          <cell r="C1893" t="str">
            <v>UN</v>
          </cell>
        </row>
        <row r="1894">
          <cell r="A1894" t="str">
            <v>06.011.223-0</v>
          </cell>
          <cell r="B1894" t="str">
            <v>MONTAGEM S/FORN. DE VALVULA DE GAVETA, DE RETENCAO, VENTOSA,HIDRANTE, ETC, C/FLANGES, CLASSE PN-10, DIAM. DE 100MM</v>
          </cell>
          <cell r="C1894" t="str">
            <v>UN</v>
          </cell>
        </row>
        <row r="1895">
          <cell r="A1895" t="str">
            <v>06.011.224-0</v>
          </cell>
          <cell r="B1895" t="str">
            <v>MONTAGEM S/FORN. DE VALVULA DE GAVETA, DE RETENCAO, VENTOSA,HIDRANTE, ETC, C/FLANGES, CLASSE PN-10, DIAM. DE 150MM</v>
          </cell>
          <cell r="C1895" t="str">
            <v>UN</v>
          </cell>
        </row>
        <row r="1896">
          <cell r="A1896" t="str">
            <v>06.011.225-0</v>
          </cell>
          <cell r="B1896" t="str">
            <v>MONTAGEM S/FORN. DE VALVULA DE GAVETA, DE RETENCAO, VENTOSA,HIDRANTE, C/FLANGES, CLASSE PN-10, DIAM. DE 200MM</v>
          </cell>
          <cell r="C1896" t="str">
            <v>UN</v>
          </cell>
        </row>
        <row r="1897">
          <cell r="A1897" t="str">
            <v>06.011.226-0</v>
          </cell>
          <cell r="B1897" t="str">
            <v>MONTAGEM S/FORN. DE VALVULA DE GAVETA, DE RETENCAO, VENTOSA,HIDRANTE, ETC, C/FLANGES, CLASSE PN-10, DIAM. DE 250MM</v>
          </cell>
          <cell r="C1897" t="str">
            <v>UN</v>
          </cell>
        </row>
        <row r="1898">
          <cell r="A1898" t="str">
            <v>06.011.227-0</v>
          </cell>
          <cell r="B1898" t="str">
            <v>MONTAGEM S/FORN. DE VALVULA DE GAVETA, DE RETENCAO, VENTOSA,HIDRANTE, ETC, C/FLANGES, CLASSE PN-10, DIAM. DE 300MM</v>
          </cell>
          <cell r="C1898" t="str">
            <v>UN</v>
          </cell>
        </row>
        <row r="1899">
          <cell r="A1899" t="str">
            <v>06.011.228-0</v>
          </cell>
          <cell r="B1899" t="str">
            <v>MONTAGEM S/FORN. DE VALVULA DE GAVETA, DE RETENCAO, VENTOSA,HIDRANTE, ETC, C/FLANGES, CLASSE PN-10, DIAM. DE 350MM</v>
          </cell>
          <cell r="C1899" t="str">
            <v>UN</v>
          </cell>
        </row>
        <row r="1900">
          <cell r="A1900" t="str">
            <v>06.011.229-0</v>
          </cell>
          <cell r="B1900" t="str">
            <v>MONTAGEM S/FORN. DE VALVULA DE GAVETA, DE RETENCAO, VENTOSA,HIDRANTE, ETC, C/FLANGES, CLASSE PN-10, DIAM. DE 400MM</v>
          </cell>
          <cell r="C1900" t="str">
            <v>UN</v>
          </cell>
        </row>
        <row r="1901">
          <cell r="A1901" t="str">
            <v>06.011.231-0</v>
          </cell>
          <cell r="B1901" t="str">
            <v>MONTAGEM S/FORN. DE VALVULA DE GAVETA, DE RETENCAO, VENTOSA,HIDRANTE, ETC, C/FLANGES, CLASSE PN-10, DIAM. DE 500MM</v>
          </cell>
          <cell r="C1901" t="str">
            <v>UN</v>
          </cell>
        </row>
        <row r="1902">
          <cell r="A1902" t="str">
            <v>06.011.232-0</v>
          </cell>
          <cell r="B1902" t="str">
            <v>MONTAGEM S/FORN. DE VALVULA DE GAVETA, DE RETENCAO, VENTOSA,HIDRANTE, ETC, C/FLANGES, CLASSE PN-10, DIAM. DE 600MM</v>
          </cell>
          <cell r="C1902" t="str">
            <v>UN</v>
          </cell>
        </row>
        <row r="1903">
          <cell r="A1903" t="str">
            <v>06.011.233-0</v>
          </cell>
          <cell r="B1903" t="str">
            <v>MONTAGEM S/FORN. DE VALVULA DE GAVETA, DE RETENCAO, VENTOSA,HIDRANTE, ETC, C/FLANGES, CLASSE PN-10, DIAM. DE 700MM</v>
          </cell>
          <cell r="C1903" t="str">
            <v>UN</v>
          </cell>
        </row>
        <row r="1904">
          <cell r="A1904" t="str">
            <v>06.011.235-0</v>
          </cell>
          <cell r="B1904" t="str">
            <v>MONTAGEM S/FORN. DE VALVULA DE GAVETA, DE RETENCAO, VENTOSA,HIDRANTE, ETC, C/FLANGES, CLASSE PN-10, DIAM. DE 800MM</v>
          </cell>
          <cell r="C1904" t="str">
            <v>UN</v>
          </cell>
        </row>
        <row r="1905">
          <cell r="A1905" t="str">
            <v>06.011.236-0</v>
          </cell>
          <cell r="B1905" t="str">
            <v>MONTAGEM S/FORN. DE VALVULA DE GAVETA, DE RETENCAO, VENTOSA,HIDRANTE, ETC, C/FLANGES, CLASSE PN-10, DIAM. DE 900MM</v>
          </cell>
          <cell r="C1905" t="str">
            <v>UN</v>
          </cell>
        </row>
        <row r="1906">
          <cell r="A1906" t="str">
            <v>06.011.237-0</v>
          </cell>
          <cell r="B1906" t="str">
            <v>MONTAGEM S/FORN. DE VALVULA DE GAVETA, DE RETENCAO, VENTOSA,HIDRANTE, ETC, C/FLANGES, CLASSE PN-10, DIAM. DE 1000MM</v>
          </cell>
          <cell r="C1906" t="str">
            <v>UN</v>
          </cell>
        </row>
        <row r="1907">
          <cell r="A1907" t="str">
            <v>06.011.239-0</v>
          </cell>
          <cell r="B1907" t="str">
            <v>MONTAGEM S/FORN. DE VALVULA DE GAVETA, DE RETENCAO, VENTOSA,HIDRANTE, ETC, C/FLANGES, CLASSE PN-10, DIAM. DE 1200MM</v>
          </cell>
          <cell r="C1907" t="str">
            <v>UN</v>
          </cell>
        </row>
        <row r="1908">
          <cell r="A1908" t="str">
            <v>06.011.251-0</v>
          </cell>
          <cell r="B1908" t="str">
            <v>MONTAGEM S/FORN. DE VALVULA DE GAVETA, DE RETENCAO, VENTOSA,HIDRANTE, ETC, C/FLANGES, CLASSE PN-16, DIAM. DE 50MM</v>
          </cell>
          <cell r="C1908" t="str">
            <v>UN</v>
          </cell>
        </row>
        <row r="1909">
          <cell r="A1909" t="str">
            <v>06.011.252-0</v>
          </cell>
          <cell r="B1909" t="str">
            <v>MONTAGEM S/FORN. DE VALVULA DE GAVETA, DE RETENCAO, VENTOSA,HIDRANTE, ETC, C/FLANGES, CLASSE PN-16, DIAM. DE 75MM</v>
          </cell>
          <cell r="C1909" t="str">
            <v>UN</v>
          </cell>
        </row>
        <row r="1910">
          <cell r="A1910" t="str">
            <v>06.011.253-0</v>
          </cell>
          <cell r="B1910" t="str">
            <v>MONTAGEM S/FORN. DE VALVULA DE GAVETA, DE RETENCAO, VENTOSA,HIDRANTE, ETC, C/FLANGES, CLASSE PN-16, DIAM. DE 100MM</v>
          </cell>
          <cell r="C1910" t="str">
            <v>UN</v>
          </cell>
        </row>
        <row r="1911">
          <cell r="A1911" t="str">
            <v>06.011.254-0</v>
          </cell>
          <cell r="B1911" t="str">
            <v>MONTAGEM S/FORN. DE VALVULA DE GAVETA, DE RETENCAO, VENTOSA,HIDRANTE, ETC, C/FLANGES, CLASSE PN-16, DIAM. DE 150MM</v>
          </cell>
          <cell r="C1911" t="str">
            <v>UN</v>
          </cell>
        </row>
        <row r="1912">
          <cell r="A1912" t="str">
            <v>06.011.255-0</v>
          </cell>
          <cell r="B1912" t="str">
            <v>MONTAGEM S/FORN. DE VALVULA DE GAVETA, DE RETENCAO, VENTOSA,HIDRANTE, ETC, C/FLANGES, CLASSE PN-16, DIAM. DE 200MM</v>
          </cell>
          <cell r="C1912" t="str">
            <v>UN</v>
          </cell>
        </row>
        <row r="1913">
          <cell r="A1913" t="str">
            <v>06.011.256-0</v>
          </cell>
          <cell r="B1913" t="str">
            <v>MONTAGEM S/FORN. DE VALVULA DE GAVETA, DE RETENCAO, VENTOSA,HIDRANTE, ETC, C/FLANGES, CLASSE PN-16, DIAM. DE 250MM</v>
          </cell>
          <cell r="C1913" t="str">
            <v>UN</v>
          </cell>
        </row>
        <row r="1914">
          <cell r="A1914" t="str">
            <v>06.011.257-0</v>
          </cell>
          <cell r="B1914" t="str">
            <v>MONTAGEM S/FORN. DE VALVULA DE GAVETA, DE RETENCAO, VENTOSA,HIDRANTE, ETC, C/FLANGES, CLASSE PN-16, DIAM. DE 300MM</v>
          </cell>
          <cell r="C1914" t="str">
            <v>UN</v>
          </cell>
        </row>
        <row r="1915">
          <cell r="A1915" t="str">
            <v>06.011.259-0</v>
          </cell>
          <cell r="B1915" t="str">
            <v>MONTAGEM S/FORN. DE VALVULA DE GAVETA, DE RETENCAO, VENTOSA,HIDRANTE, ETC, C/FLANGES, CLASSE PN-16, DIAM. DE 400MM</v>
          </cell>
          <cell r="C1915" t="str">
            <v>UN</v>
          </cell>
        </row>
        <row r="1916">
          <cell r="A1916" t="str">
            <v>06.011.261-0</v>
          </cell>
          <cell r="B1916" t="str">
            <v>MONTAGEM S/FORN. DE VALVULA DE GAVETA, DE RETENCAO, VENTOSA,HIDRANTE, ETC, C/FLANGES, CLASSE PN-16, DIAM. DE 500MM</v>
          </cell>
          <cell r="C1916" t="str">
            <v>UN</v>
          </cell>
        </row>
        <row r="1917">
          <cell r="A1917" t="str">
            <v>06.011.262-0</v>
          </cell>
          <cell r="B1917" t="str">
            <v>MONTAGEM S/FORN. DE VALVULA DE GAVETA, DE RETENCAO, VENTOSA,HIDRANTE, ETC, C/FLANGES, CLASSE PN-16, DIAM. DE 600MM</v>
          </cell>
          <cell r="C1917" t="str">
            <v>UN</v>
          </cell>
        </row>
        <row r="1918">
          <cell r="A1918" t="str">
            <v>06.011.263-0</v>
          </cell>
          <cell r="B1918" t="str">
            <v>MONTAGEM S/FORN. DE VALVULA DE GAVETA, DE RETENCAO, VENTOSA,HIDRANTE, ETC, C/FLANGES, CLASSE PN-16, DIAM. DE 700MM</v>
          </cell>
          <cell r="C1918" t="str">
            <v>UN</v>
          </cell>
        </row>
        <row r="1919">
          <cell r="A1919" t="str">
            <v>06.011.265-0</v>
          </cell>
          <cell r="B1919" t="str">
            <v>MONTAGEM S/FORN. DE VALVULA DE GAVETA, DE RETENCAO, VENTOSA,HIDRANTE, ETC, C/FLANGES, CLASSE PN-16, DIAM. DE 800MM</v>
          </cell>
          <cell r="C1919" t="str">
            <v>UN</v>
          </cell>
        </row>
        <row r="1920">
          <cell r="A1920" t="str">
            <v>06.011.266-0</v>
          </cell>
          <cell r="B1920" t="str">
            <v>MONTAGEM S/FORN. DE VALVULA DE GAVETA, DE RETENCAO, VENTOSA,HIDRANTE, ETC, C/FLANGES, CLASSE PN-16, DIAM. DE 900MM</v>
          </cell>
          <cell r="C1920" t="str">
            <v>UN</v>
          </cell>
        </row>
        <row r="1921">
          <cell r="A1921" t="str">
            <v>06.011.267-0</v>
          </cell>
          <cell r="B1921" t="str">
            <v>MONTAGEM S/FORN. DE VALVULA DE GAVETA, DE RETENCAO, VENTOSA,HIDRANTE, ETC, C/FLANGES, CLASSE PN-16, DIAM. DE 1000MM</v>
          </cell>
          <cell r="C1921" t="str">
            <v>UN</v>
          </cell>
        </row>
        <row r="1922">
          <cell r="A1922" t="str">
            <v>06.011.269-0</v>
          </cell>
          <cell r="B1922" t="str">
            <v>MONTAGEM S/FORN. DE VALVULA DE GAVETA, DE RETENCAO, VENTOSA,HIDRANTE, ETC, C/FLANGES, CLASSE PN-16, DIAM. DE 1200MM</v>
          </cell>
          <cell r="C1922" t="str">
            <v>UN</v>
          </cell>
        </row>
        <row r="1923">
          <cell r="A1923" t="str">
            <v>06.011.281-0</v>
          </cell>
          <cell r="B1923" t="str">
            <v>MONTAGEM S/FORN. DE VALVULA DE GAVETA, DE RETENCAO, VENTOSA,HIDRANTE, ETC, C/FLANGES, CLASSE PN-25, DIAM. DE 50MM</v>
          </cell>
          <cell r="C1923" t="str">
            <v>UN</v>
          </cell>
        </row>
        <row r="1924">
          <cell r="A1924" t="str">
            <v>06.011.282-0</v>
          </cell>
          <cell r="B1924" t="str">
            <v>MONTAGEM S/FORN. DE VALVULA DE GAVETA, DE RETENCAO, VENTOSA,HIDRANTE, ETC, C/FLANGES, CLASSE PN-25, DIAM. DE 75MM</v>
          </cell>
          <cell r="C1924" t="str">
            <v>UN</v>
          </cell>
        </row>
        <row r="1925">
          <cell r="A1925" t="str">
            <v>06.011.283-0</v>
          </cell>
          <cell r="B1925" t="str">
            <v>MONTAGEM S/FORN. DE VALVULA DE GAVETA, DE RETENCAO, VENTOSA,HIDRANTE, ETC, C/FLANGES, CLASSE PN-25, DIAM. DE 100MM</v>
          </cell>
          <cell r="C1925" t="str">
            <v>UN</v>
          </cell>
        </row>
        <row r="1926">
          <cell r="A1926" t="str">
            <v>06.011.284-0</v>
          </cell>
          <cell r="B1926" t="str">
            <v>MONTAGEM S/FORN. DE VALVULA DE GAVETA, DE RETENCAO, VENTOSA,HIDRANTE, ETC, C/FLANGES, CLASSE PN-25, DIAM. DE 150MM</v>
          </cell>
          <cell r="C1926" t="str">
            <v>UN</v>
          </cell>
        </row>
        <row r="1927">
          <cell r="A1927" t="str">
            <v>06.011.285-0</v>
          </cell>
          <cell r="B1927" t="str">
            <v>MONTAGEM S/FORN. DE VALVULA DE GAVETA, DE RETENCAO, VENTOSA,HIDRANTE, ETC, C/FLANGES, CLASSE PN-25, DIAM. DE 200MM</v>
          </cell>
          <cell r="C1927" t="str">
            <v>UN</v>
          </cell>
        </row>
        <row r="1928">
          <cell r="A1928" t="str">
            <v>06.011.286-0</v>
          </cell>
          <cell r="B1928" t="str">
            <v>MONTAGEM S/FORN. DE VALVULA DE GAVETA, DE RETENCAO, VENTOSA,HIDRANTE, ETC, C/FLANGES, CLASSE PN-25, DIAM. DE 250MM</v>
          </cell>
          <cell r="C1928" t="str">
            <v>UN</v>
          </cell>
        </row>
        <row r="1929">
          <cell r="A1929" t="str">
            <v>06.011.287-0</v>
          </cell>
          <cell r="B1929" t="str">
            <v>MONTAGEM S/FORN. DE VALVULA DE GAVETA, DE RETENCAO, VENTOSA,HIDRANTE, ETC, C/FLANGES, CLASSE PN-25, DIAM. DE 300MM</v>
          </cell>
          <cell r="C1929" t="str">
            <v>UN</v>
          </cell>
        </row>
        <row r="1930">
          <cell r="A1930" t="str">
            <v>06.011.289-0</v>
          </cell>
          <cell r="B1930" t="str">
            <v>MONTAGEM S/FORN. DE VALVULA DE GAVETA, DE RETENCAO, VENTOSA,HIDRANTE, ETC, C/FLANGES, CLASSE PN-25, DIAM. DE 400MM</v>
          </cell>
          <cell r="C1930" t="str">
            <v>UN</v>
          </cell>
        </row>
        <row r="1931">
          <cell r="A1931" t="str">
            <v>06.011.291-0</v>
          </cell>
          <cell r="B1931" t="str">
            <v>MONTAGEM S/FORN. DE VALVULA DE GAVETA, DE RETENCAO, VENTOSA,HIDRANTE, ETC, C/FLANGES, CLASSE PN-25, DIAM. DE 500MM</v>
          </cell>
          <cell r="C1931" t="str">
            <v>UN</v>
          </cell>
        </row>
        <row r="1932">
          <cell r="A1932" t="str">
            <v>06.011.292-0</v>
          </cell>
          <cell r="B1932" t="str">
            <v>MONTAGEM S/FORN. DE VALVULA DE GAVETA, DE RETENCAO, VENTOSA,HIDRANTE, ETC, C/FLANGES, CLASSE PN-25, DIAM. DE 600MM</v>
          </cell>
          <cell r="C1932" t="str">
            <v>UN</v>
          </cell>
        </row>
        <row r="1933">
          <cell r="A1933" t="str">
            <v>06.011.293-0</v>
          </cell>
          <cell r="B1933" t="str">
            <v>MONTAGEM S/FORN. DE VALVULA DE GAVETA, DE RETENCAO, VENTOSA,HIDRANTE, ETC, C/FLANGES, CLASSE PN-25, DIAM. DE 700MM</v>
          </cell>
          <cell r="C1933" t="str">
            <v>UN</v>
          </cell>
        </row>
        <row r="1934">
          <cell r="A1934" t="str">
            <v>06.011.295-0</v>
          </cell>
          <cell r="B1934" t="str">
            <v>MONTAGEM S/FORN. DE VALVULA DE GAVETA, DE RETENCAO, VENTOSA,HIDRANTE, ETC, C/FLANGES, CLASSE PN-25, DIAM. DE 800MM</v>
          </cell>
          <cell r="C1934" t="str">
            <v>UN</v>
          </cell>
        </row>
        <row r="1935">
          <cell r="A1935" t="str">
            <v>06.011.296-0</v>
          </cell>
          <cell r="B1935" t="str">
            <v>MONTAGEM S/FORN. DE VALVULA DE GAVETA, DE RETENCAO, VENTOSA,HIDRANTE, ETC, C/FLANGES, CLASSE PN-25, DIAM. DE 900MM</v>
          </cell>
          <cell r="C1935" t="str">
            <v>UN</v>
          </cell>
        </row>
        <row r="1936">
          <cell r="A1936" t="str">
            <v>06.011.297-0</v>
          </cell>
          <cell r="B1936" t="str">
            <v>MONTAGEM S/FORN. DE VALVULA DE GAVETA, DE RETENCAO, VENTOSA,HIDRANTE, ETC, C/FLANGES, CLASSE PN-25, DIAM. DE 1000MM</v>
          </cell>
          <cell r="C1936" t="str">
            <v>UN</v>
          </cell>
        </row>
        <row r="1937">
          <cell r="A1937" t="str">
            <v>06.011.299-0</v>
          </cell>
          <cell r="B1937" t="str">
            <v>MONTAGEM S/FORN. DE VALVULA DE GAVETA, DE RETENCAO, VENTOSA,HIDRANTE, ETC, C/FLANGES, CLASSE PN-25, DIAM. DE 1200MM</v>
          </cell>
          <cell r="C1937" t="str">
            <v>UN</v>
          </cell>
        </row>
        <row r="1938">
          <cell r="A1938" t="str">
            <v>06.011.311-0</v>
          </cell>
          <cell r="B1938" t="str">
            <v>MONTAGEM S/FORN. DE VALVULA DE BORBOLETA, C/FLANGES, CLASSEPN-10, DIAM. DE 75MM</v>
          </cell>
          <cell r="C1938" t="str">
            <v>UN</v>
          </cell>
        </row>
        <row r="1939">
          <cell r="A1939" t="str">
            <v>06.011.312-0</v>
          </cell>
          <cell r="B1939" t="str">
            <v>MONTAGEM S/FORN. DE VALVULA DE BORBOLETA, C/FLANGES, CLASSEPN-10, DIAM. DE 100MM</v>
          </cell>
          <cell r="C1939" t="str">
            <v>UN</v>
          </cell>
        </row>
        <row r="1940">
          <cell r="A1940" t="str">
            <v>06.011.313-0</v>
          </cell>
          <cell r="B1940" t="str">
            <v>MONTAGEM S/FORN. DE VALVULA DE BORBOLETA, C/FLANGES, CLASSEPN-10, DIAM. DE 150MM</v>
          </cell>
          <cell r="C1940" t="str">
            <v>UN</v>
          </cell>
        </row>
        <row r="1941">
          <cell r="A1941" t="str">
            <v>06.011.314-0</v>
          </cell>
          <cell r="B1941" t="str">
            <v>MONTAGEM S/FORN. DE VALVULA DE BORBOLETA, C/FLANGES, CLASSEPN-10, DIAM. DE 200MM</v>
          </cell>
          <cell r="C1941" t="str">
            <v>UN</v>
          </cell>
        </row>
        <row r="1942">
          <cell r="A1942" t="str">
            <v>06.011.315-0</v>
          </cell>
          <cell r="B1942" t="str">
            <v>MONTAGEM S/FORN. DE VALVULA DE BORBOLETA, C/FLANGES, CLASSEPN-10, DIAM. DE 250MM</v>
          </cell>
          <cell r="C1942" t="str">
            <v>UN</v>
          </cell>
        </row>
        <row r="1943">
          <cell r="A1943" t="str">
            <v>06.011.316-0</v>
          </cell>
          <cell r="B1943" t="str">
            <v>MONTAGEM S/FORN. DE VALVULA DE BORBOLETA, C/FLANGES, CLASSEPN-10, DIAM. DE 300MM</v>
          </cell>
          <cell r="C1943" t="str">
            <v>UN</v>
          </cell>
        </row>
        <row r="1944">
          <cell r="A1944" t="str">
            <v>06.011.317-0</v>
          </cell>
          <cell r="B1944" t="str">
            <v>MONTAGEM S/FORN. DE VALVULA DE BORBOLETA, C/FLANGES, CLASSEPN-10, DIAM. DE 350MM</v>
          </cell>
          <cell r="C1944" t="str">
            <v>UN</v>
          </cell>
        </row>
        <row r="1945">
          <cell r="A1945" t="str">
            <v>06.011.318-0</v>
          </cell>
          <cell r="B1945" t="str">
            <v>MONTAGEM S/FORN. DE VALVULA DE BORBOLETA, C/FLANGES, CLASSEPN-10, DIAM. DE 400MM</v>
          </cell>
          <cell r="C1945" t="str">
            <v>UN</v>
          </cell>
        </row>
        <row r="1946">
          <cell r="A1946" t="str">
            <v>06.011.320-0</v>
          </cell>
          <cell r="B1946" t="str">
            <v>MONTAGEM S/FORN. DE VALVULA DE BORBOLETA, C/FLANGES, CLASSEPN-10, DIAM. DE 500MM</v>
          </cell>
          <cell r="C1946" t="str">
            <v>UN</v>
          </cell>
        </row>
        <row r="1947">
          <cell r="A1947" t="str">
            <v>06.011.321-0</v>
          </cell>
          <cell r="B1947" t="str">
            <v>MONTAGEM S/FORN. DE VALVULA DE BORBOLETA, C/FLANGES, CLASSEPN-10, DIAM. DE 600MM</v>
          </cell>
          <cell r="C1947" t="str">
            <v>UN</v>
          </cell>
        </row>
        <row r="1948">
          <cell r="A1948" t="str">
            <v>06.011.322-0</v>
          </cell>
          <cell r="B1948" t="str">
            <v>MONTAGEM S/FORN. DE VALVULA DE BORBOLETA, C/FLANGES, CLASSEPN-10, DIAM. DE 700MM</v>
          </cell>
          <cell r="C1948" t="str">
            <v>UN</v>
          </cell>
        </row>
        <row r="1949">
          <cell r="A1949" t="str">
            <v>06.011.324-0</v>
          </cell>
          <cell r="B1949" t="str">
            <v>MONTAGEM S/FORN. DE VALVULA DE BORBOLETA, C/FLANGES, CLASSEPN-10, DIAM. DE 800MM</v>
          </cell>
          <cell r="C1949" t="str">
            <v>UN</v>
          </cell>
        </row>
        <row r="1950">
          <cell r="A1950" t="str">
            <v>06.011.325-0</v>
          </cell>
          <cell r="B1950" t="str">
            <v>MONTAGEM S/FORN. DE VALVULA DE BORBOLETA, C/FLANGES, CLASSEPN-10, DIAM. DE 900MM</v>
          </cell>
          <cell r="C1950" t="str">
            <v>UN</v>
          </cell>
        </row>
        <row r="1951">
          <cell r="A1951" t="str">
            <v>06.011.326-0</v>
          </cell>
          <cell r="B1951" t="str">
            <v>MONTAGEM S/FORN. DE VALVULA DE BORBOLETA, C/FLANGES, CLASSEPN-10, DIAM. DE 1000MM</v>
          </cell>
          <cell r="C1951" t="str">
            <v>UN</v>
          </cell>
        </row>
        <row r="1952">
          <cell r="A1952" t="str">
            <v>06.011.328-0</v>
          </cell>
          <cell r="B1952" t="str">
            <v>MONTAGEM S/FORN. DE VALVULA DE BORBOLETA, C/FLANGES, CLASSEPN-10, DIAM. DE 1200MM</v>
          </cell>
          <cell r="C1952" t="str">
            <v>UN</v>
          </cell>
        </row>
        <row r="1953">
          <cell r="A1953" t="str">
            <v>06.011.341-0</v>
          </cell>
          <cell r="B1953" t="str">
            <v>MONTAGEM S/FORN. DE VALVULA DE BORBOLETA, C/FLANGES, CLASSEPN-16, DIAM. DE 75MM</v>
          </cell>
          <cell r="C1953" t="str">
            <v>UN</v>
          </cell>
        </row>
        <row r="1954">
          <cell r="A1954" t="str">
            <v>06.011.342-0</v>
          </cell>
          <cell r="B1954" t="str">
            <v>MONTAGEM S/FORN. DE VALVULA DE BORBOLETA, C/FLANGES, CLASSEPN-16, DIAM. DE 100MM</v>
          </cell>
          <cell r="C1954" t="str">
            <v>UN</v>
          </cell>
        </row>
        <row r="1955">
          <cell r="A1955" t="str">
            <v>06.011.343-0</v>
          </cell>
          <cell r="B1955" t="str">
            <v>MONTAGEM S/FORN. DE VALVULA DE BORBOLETA, C/FLANGES, CLASSEPN-16, DIAM. DE 150MM</v>
          </cell>
          <cell r="C1955" t="str">
            <v>UN</v>
          </cell>
        </row>
        <row r="1956">
          <cell r="A1956" t="str">
            <v>06.011.344-0</v>
          </cell>
          <cell r="B1956" t="str">
            <v>MONTAGEM S/FORN. DE VALVULA DE BORBOLETA, C/FLANGES, CLASSEPN-16, DIAM. DE 200MM</v>
          </cell>
          <cell r="C1956" t="str">
            <v>UN</v>
          </cell>
        </row>
        <row r="1957">
          <cell r="A1957" t="str">
            <v>06.011.345-0</v>
          </cell>
          <cell r="B1957" t="str">
            <v>MONTAGEM S/FORN. DE VALVULA DE BORBOLETA, C/FLANGES, CLASSEPN-16, DIAM. DE 250MM</v>
          </cell>
          <cell r="C1957" t="str">
            <v>UN</v>
          </cell>
        </row>
        <row r="1958">
          <cell r="A1958" t="str">
            <v>06.011.346-0</v>
          </cell>
          <cell r="B1958" t="str">
            <v>MONTAGEM S/FORN. DE VALVULA DE BORBOLETA, C/FLANGES, CLASSEPN-16, DIAM. DE 300MM</v>
          </cell>
          <cell r="C1958" t="str">
            <v>UN</v>
          </cell>
        </row>
        <row r="1959">
          <cell r="A1959" t="str">
            <v>06.011.348-0</v>
          </cell>
          <cell r="B1959" t="str">
            <v>MONTAGEM S/FORN. DE VALVULA DE BORBOLETA, C/FLANGES, CLASSEPN-16, DIAM. DE 400MM</v>
          </cell>
          <cell r="C1959" t="str">
            <v>UN</v>
          </cell>
        </row>
        <row r="1960">
          <cell r="A1960" t="str">
            <v>06.011.350-0</v>
          </cell>
          <cell r="B1960" t="str">
            <v>MONTAGEM S/FORN. DE VALVULA DE BORBOLETA, C/FLANGES, CLASSEPN-16, DIAM. DE 500MM</v>
          </cell>
          <cell r="C1960" t="str">
            <v>UN</v>
          </cell>
        </row>
        <row r="1961">
          <cell r="A1961" t="str">
            <v>06.011.351-0</v>
          </cell>
          <cell r="B1961" t="str">
            <v>MONTAGEM S/FORN. DE VALVULA DE BORBOLETA, C/FLANGES, CLASSEPN-16, DIAM. DE 600MM</v>
          </cell>
          <cell r="C1961" t="str">
            <v>UN</v>
          </cell>
        </row>
        <row r="1962">
          <cell r="A1962" t="str">
            <v>06.011.352-0</v>
          </cell>
          <cell r="B1962" t="str">
            <v>MONTAGEM S/FORN. DE VALVULA DE BORBOLETA, C/FLANGES, CLASSEPN-16, DIAM. DE 700MM</v>
          </cell>
          <cell r="C1962" t="str">
            <v>UN</v>
          </cell>
        </row>
        <row r="1963">
          <cell r="A1963" t="str">
            <v>06.011.354-0</v>
          </cell>
          <cell r="B1963" t="str">
            <v>MONTAGEM S/FORN. DE VALVULA DE BORBOLETA, C/FLANGES, CLASSEPN-16, DIAM. DE 800MM</v>
          </cell>
          <cell r="C1963" t="str">
            <v>UN</v>
          </cell>
        </row>
        <row r="1964">
          <cell r="A1964" t="str">
            <v>06.011.355-0</v>
          </cell>
          <cell r="B1964" t="str">
            <v>MONTAGEM S/FORN. DE VALVULA DE BORBOLETA, C/FLANGES, CLASSEPN-16, DIAM. DE 900MM</v>
          </cell>
          <cell r="C1964" t="str">
            <v>UN</v>
          </cell>
        </row>
        <row r="1965">
          <cell r="A1965" t="str">
            <v>06.011.356-0</v>
          </cell>
          <cell r="B1965" t="str">
            <v>MONTAGEM S/FORN. DE VALVULA DE BORBOLETA, C/FLANGES, CLASSEPN-16, DIAM. DE 1000MM</v>
          </cell>
          <cell r="C1965" t="str">
            <v>UN</v>
          </cell>
        </row>
        <row r="1966">
          <cell r="A1966" t="str">
            <v>06.011.358-0</v>
          </cell>
          <cell r="B1966" t="str">
            <v>MONTAGEM S/FORN. DE VALVULA DE BORBOLETA, C/FLANGES, CLASSEPN-16, DIAM. DE 1200MM</v>
          </cell>
          <cell r="C1966" t="str">
            <v>UN</v>
          </cell>
        </row>
        <row r="1967">
          <cell r="A1967" t="str">
            <v>06.011.999-0</v>
          </cell>
          <cell r="B1967" t="str">
            <v>FAMILIA 06.011REGISTRO GAVETA, TUBOS E CONEXOES F.F.</v>
          </cell>
        </row>
        <row r="1968">
          <cell r="A1968" t="str">
            <v>06.012.001-0</v>
          </cell>
          <cell r="B1968" t="str">
            <v>CAIXA DE AREIA DE CONCR. ARMADO DE 1,00 X 1,00 X 1,80M, P/COLETOR DE AGUAS PLUVIAIS, DIAM. DE 0,40M</v>
          </cell>
          <cell r="C1968" t="str">
            <v>UN</v>
          </cell>
        </row>
        <row r="1969">
          <cell r="A1969" t="str">
            <v>06.012.002-0</v>
          </cell>
          <cell r="B1969" t="str">
            <v>CAIXA DE AREIA DE CONCR. ARMADO DE 1,00 X 1,00 X 1,90M, P/COLETOR DE AGUAS PLUVIAIS, DIAM. DE 0,50M</v>
          </cell>
          <cell r="C1969" t="str">
            <v>UN</v>
          </cell>
        </row>
        <row r="1970">
          <cell r="A1970" t="str">
            <v>06.012.003-0</v>
          </cell>
          <cell r="B1970" t="str">
            <v>CAIXA DE AREIA DE CONCR. ARMADO DE 1,10 X 1,10 X 2,00M, P/COLETOR DE AGUAS PLUVIAIS, DIAM. DE 0,60M</v>
          </cell>
          <cell r="C1970" t="str">
            <v>UN</v>
          </cell>
        </row>
        <row r="1971">
          <cell r="A1971" t="str">
            <v>06.012.004-0</v>
          </cell>
          <cell r="B1971" t="str">
            <v>CAIXA DE AREIA DE CONCR. ARMADO DE 1,20 X 1,20 X 2,10M, P/COLETOR DE AGUAS PLUVIAIS, DIAM. DE 0,70M</v>
          </cell>
          <cell r="C1971" t="str">
            <v>UN</v>
          </cell>
        </row>
        <row r="1972">
          <cell r="A1972" t="str">
            <v>06.012.005-0</v>
          </cell>
          <cell r="B1972" t="str">
            <v>CAIXA DE AREIA DE CONCR. ARMADO DE 1,30 X 1,30 X 2,20M, P/COLETOR DE AGUAS PLUVIAIS, DIAM. DE 0,80M</v>
          </cell>
          <cell r="C1972" t="str">
            <v>UN</v>
          </cell>
        </row>
        <row r="1973">
          <cell r="A1973" t="str">
            <v>06.012.006-0</v>
          </cell>
          <cell r="B1973" t="str">
            <v>CAIXA DE AREIA DE CONCR. ARMADO DE 1,40 X 1,40 X 2,30M, P/COLETOR DE AGUAS PLUVIAIS, DIAM. DE 0,90M</v>
          </cell>
          <cell r="C1973" t="str">
            <v>UN</v>
          </cell>
        </row>
        <row r="1974">
          <cell r="A1974" t="str">
            <v>06.012.007-0</v>
          </cell>
          <cell r="B1974" t="str">
            <v>CAIXA DE AREIA DE CONCR. ARMADO DE 1,50 X 1,50 X 2,40M, P/COLETOR DE AGUAS PLUVIAIS, DIAM. DE 1,00M</v>
          </cell>
          <cell r="C1974" t="str">
            <v>UN</v>
          </cell>
        </row>
        <row r="1975">
          <cell r="A1975" t="str">
            <v>06.012.008-0</v>
          </cell>
          <cell r="B1975" t="str">
            <v>CAIXA DE AREIA DE CONCR. ARMADO DE 1,60 X 1,60 X 2,50M, P/COLETOR DE AGUAS PLUVIAIS, DIAM. DE 1,10M</v>
          </cell>
          <cell r="C1975" t="str">
            <v>UN</v>
          </cell>
        </row>
        <row r="1976">
          <cell r="A1976" t="str">
            <v>06.012.009-0</v>
          </cell>
          <cell r="B1976" t="str">
            <v>CAIXA DE AREIA DE CONCR. ARMADO DE 1,70 X 1,70 X 2,60M, P/COLETOR DE AGUAS PLUVIAIS, DIAM. DE 1,20M</v>
          </cell>
          <cell r="C1976" t="str">
            <v>UN</v>
          </cell>
        </row>
        <row r="1977">
          <cell r="A1977" t="str">
            <v>06.012.015-0</v>
          </cell>
          <cell r="B1977" t="str">
            <v>POCO DE VISITA DE CONCR. ARMADO DE 1,00 X 1,00 X 1,40M, P/COLETOR DE AGUAS PLUVIAIS, DIAM. DE 0,40 A 0,50M</v>
          </cell>
          <cell r="C1977" t="str">
            <v>UN</v>
          </cell>
        </row>
        <row r="1978">
          <cell r="A1978" t="str">
            <v>06.012.016-0</v>
          </cell>
          <cell r="B1978" t="str">
            <v>POCO DE VISITA DE CONCR. ARMADO DE 1,10 X 1,10 X 1,40M, P/COLETOR DE AGUAS PLUVIAIS, DIAM. DE 0,60M</v>
          </cell>
          <cell r="C1978" t="str">
            <v>UN</v>
          </cell>
        </row>
        <row r="1979">
          <cell r="A1979" t="str">
            <v>06.012.017-0</v>
          </cell>
          <cell r="B1979" t="str">
            <v>POCO DE VISITA DE CONCR. ARMADO DE 1,20 X 1,20 X 1,40M, P/COLETOR DE AGUAS PLUVIAIS, DIAM. DE 0,70M</v>
          </cell>
          <cell r="C1979" t="str">
            <v>UN</v>
          </cell>
        </row>
        <row r="1980">
          <cell r="A1980" t="str">
            <v>06.012.018-0</v>
          </cell>
          <cell r="B1980" t="str">
            <v>POCO DE VISITA DE CONCR. ARMADO DE 1,30 X 1,30 X 1,40M, P/COLETOR DE AGUAS PLUVIAIS, DIAM. DE 0,80M</v>
          </cell>
          <cell r="C1980" t="str">
            <v>UN</v>
          </cell>
        </row>
        <row r="1981">
          <cell r="A1981" t="str">
            <v>06.012.019-0</v>
          </cell>
          <cell r="B1981" t="str">
            <v>POCO DE VISITA DE CONCR. ARMADO DE 1,40 X 1,40 X 1,50M, P/COLETOR DE AGUAS PLUVIAIS, DIAM. DE 0,90M</v>
          </cell>
          <cell r="C1981" t="str">
            <v>UN</v>
          </cell>
        </row>
        <row r="1982">
          <cell r="A1982" t="str">
            <v>06.012.020-0</v>
          </cell>
          <cell r="B1982" t="str">
            <v>POCO DE VISITA DE CONCR. ARMADO DE 1,50 X 1,50 X 1,60M, P/COLETOR DE AGUAS PLUVIAIS, DIAM. DE 1,00M</v>
          </cell>
          <cell r="C1982" t="str">
            <v>UN</v>
          </cell>
        </row>
        <row r="1983">
          <cell r="A1983" t="str">
            <v>06.012.021-0</v>
          </cell>
          <cell r="B1983" t="str">
            <v>POCO DE VISITA DE CONCR. ARMADO DE 1,60 X 1,60 X 1,70M, P/COLETOR DE AGUAS PLUVIAIS, DIAM. DE 1,10M</v>
          </cell>
          <cell r="C1983" t="str">
            <v>UN</v>
          </cell>
        </row>
        <row r="1984">
          <cell r="A1984" t="str">
            <v>06.012.022-0</v>
          </cell>
          <cell r="B1984" t="str">
            <v>POCO DE VISITA DE CONCR. ARMADO DE 1,70 X 1,70 X 1,80M, P/COLETOR DE AGUAS PLUVIAIS, DIAM. DE 1,20M</v>
          </cell>
          <cell r="C1984" t="str">
            <v>UN</v>
          </cell>
        </row>
        <row r="1985">
          <cell r="A1985" t="str">
            <v>06.012.039-0</v>
          </cell>
          <cell r="B1985" t="str">
            <v>CAIXA P/REGISTRO DE CONCR. ARMADO DE 1,00 X 1,30 X 2,00M, P/TUBUL. DE FºFº, DIAM. DE 0,60M</v>
          </cell>
          <cell r="C1985" t="str">
            <v>UN</v>
          </cell>
        </row>
        <row r="1986">
          <cell r="A1986" t="str">
            <v>06.012.040-0</v>
          </cell>
          <cell r="B1986" t="str">
            <v>CAIXA P/REGISTRO DE CONCR. ARMADO DE 1,00 X 1,25 X 1,85M, P/TUBUL. DE FºFº, DIAM. DE 0,55M</v>
          </cell>
          <cell r="C1986" t="str">
            <v>UN</v>
          </cell>
        </row>
        <row r="1987">
          <cell r="A1987" t="str">
            <v>06.012.041-0</v>
          </cell>
          <cell r="B1987" t="str">
            <v>CAIXA P/REGISTRO DE CONCR. ARMADO DE 1,00 X 1,20 X 1,70M, P/TUBUL. DE FºFº, DIAM. DE 0,50M</v>
          </cell>
          <cell r="C1987" t="str">
            <v>UN</v>
          </cell>
        </row>
        <row r="1988">
          <cell r="A1988" t="str">
            <v>06.012.042-0</v>
          </cell>
          <cell r="B1988" t="str">
            <v>CAIXA P/REGISTRO DE CONCR. ARMADO DE 1,00 X 1,15 X 1,40M, P/TUBUL. DE FºFº, DIAM. DE 0,45M</v>
          </cell>
          <cell r="C1988" t="str">
            <v>UN</v>
          </cell>
        </row>
        <row r="1989">
          <cell r="A1989" t="str">
            <v>06.012.043-0</v>
          </cell>
          <cell r="B1989" t="str">
            <v>CAIXA P/REGISTRO DE CONCR. ARMADO DE 1,00 X 1,10 X 1,40M, P/TUBUL. DE FºFº, DIAM. DE 0,40M</v>
          </cell>
          <cell r="C1989" t="str">
            <v>UN</v>
          </cell>
        </row>
        <row r="1990">
          <cell r="A1990" t="str">
            <v>06.012.200-0</v>
          </cell>
          <cell r="B1990" t="str">
            <v>POCO DE VISITA DE CONCR. ARMADO DE 1,10 X 1,10 X 1,20M, P/ESGOTO SANIT., DIAM. DE 0,60M, PADRAO CEDAE</v>
          </cell>
          <cell r="C1990" t="str">
            <v>UN</v>
          </cell>
        </row>
        <row r="1991">
          <cell r="A1991" t="str">
            <v>06.012.201-0</v>
          </cell>
          <cell r="B1991" t="str">
            <v>POCO DE VISITA DE CONCR. ARMADO DE 1,10 X 1,10 X 1,50M, P/ESGOTO SANIT., DIAM. DE 0,60M, PADRAO CEDAE</v>
          </cell>
          <cell r="C1991" t="str">
            <v>UN</v>
          </cell>
        </row>
        <row r="1992">
          <cell r="A1992" t="str">
            <v>06.012.202-0</v>
          </cell>
          <cell r="B1992" t="str">
            <v>POCO DE VISITA DE CONCR. ARMADO DE 1,10 X 1,10 X 1,80M, P/ESGOTO SANIT., DIAM. DE 0,60M, PADRAO CEDAE</v>
          </cell>
          <cell r="C1992" t="str">
            <v>UN</v>
          </cell>
        </row>
        <row r="1993">
          <cell r="A1993" t="str">
            <v>06.012.203-0</v>
          </cell>
          <cell r="B1993" t="str">
            <v>POCO DE VISITA DE CONCR. ARMADO DE 1,10 X 1,10 X 2,10M, P/ESGOTO SANIT., DIAM. DE 0,60M, PADRAO CEDAE</v>
          </cell>
          <cell r="C1993" t="str">
            <v>UN</v>
          </cell>
        </row>
        <row r="1994">
          <cell r="A1994" t="str">
            <v>06.012.204-0</v>
          </cell>
          <cell r="B1994" t="str">
            <v>POCO DE VISITA DE CONCR. ARMADO DE 1,10 X 1,10 X 2,40M, P/ESGOTO SANIT., DIAM. DE 0,60M, PADRAO CEDAE</v>
          </cell>
          <cell r="C1994" t="str">
            <v>UN</v>
          </cell>
        </row>
        <row r="1995">
          <cell r="A1995" t="str">
            <v>06.012.205-0</v>
          </cell>
          <cell r="B1995" t="str">
            <v>POCO DE VISITA DE CONCR. ARMADO DE 1,10 X 1,10 X 2,70M, P/ESGOTO SANIT., DIAM. DE 0,60M, PADRAO CEDAE</v>
          </cell>
          <cell r="C1995" t="str">
            <v>UN</v>
          </cell>
        </row>
        <row r="1996">
          <cell r="A1996" t="str">
            <v>06.012.206-0</v>
          </cell>
          <cell r="B1996" t="str">
            <v>POCO DE VISITA DE CONCR. ARMADO DE 1,10 X 1,10 X 3,00M, P/ESGOTO SANIT., DIAM. DE 0,60M, PADRAO CEDAE</v>
          </cell>
          <cell r="C1996" t="str">
            <v>UN</v>
          </cell>
        </row>
        <row r="1997">
          <cell r="A1997" t="str">
            <v>06.012.207-0</v>
          </cell>
          <cell r="B1997" t="str">
            <v>POCO DE VISITA DE CONCR. ARMADO DE 1,10 X 1,10 X 3,30M, P/ESGOTO SANIT., DIAM. DE 0,60M, PADRAO CEDAE</v>
          </cell>
          <cell r="C1997" t="str">
            <v>UN</v>
          </cell>
        </row>
        <row r="1998">
          <cell r="A1998" t="str">
            <v>06.012.208-0</v>
          </cell>
          <cell r="B1998" t="str">
            <v>POCO DE VISITA DE CONCR. ARMADO DE 1,10 X 1,10 X 3,60M, P/ESGOTO SANIT., DIAM. DE 0,60M, PADRAO CEDAE</v>
          </cell>
          <cell r="C1998" t="str">
            <v>UN</v>
          </cell>
        </row>
        <row r="1999">
          <cell r="A1999" t="str">
            <v>06.012.209-0</v>
          </cell>
          <cell r="B1999" t="str">
            <v>POCO DE VISITA DE CONCR. ARMADO DE 1,10 X 1,10 X 3,90M, P/ESGOTO SANIT., DIAM. DE 0,60M, PADRAO CEDAE</v>
          </cell>
          <cell r="C1999" t="str">
            <v>UN</v>
          </cell>
        </row>
        <row r="2000">
          <cell r="A2000" t="str">
            <v>06.012.210-0</v>
          </cell>
          <cell r="B2000" t="str">
            <v>POCO DE VISITA DE CONCR. ARMADO DE 1,10 X 1,10 X 4,20M, P/ESGOTO SANIT., DIAM. DE 0,60M, PADRAO CEDAE</v>
          </cell>
          <cell r="C2000" t="str">
            <v>UN</v>
          </cell>
        </row>
        <row r="2001">
          <cell r="A2001" t="str">
            <v>06.012.211-0</v>
          </cell>
          <cell r="B2001" t="str">
            <v>POCO DE VISITA DE CONCR. ARMADO DE 1,10 X 1,10 X 4,50M, P/ESGOTO SANIT., DIAM. DE 0,60M, PADRAO CEDAE</v>
          </cell>
          <cell r="C2001" t="str">
            <v>UN</v>
          </cell>
        </row>
        <row r="2002">
          <cell r="A2002" t="str">
            <v>06.012.212-0</v>
          </cell>
          <cell r="B2002" t="str">
            <v>POCO DE VISITA DE CONCR. ARMADO DE 1,10 X 1,10 X 4,80M, P/ESGOTO SANIT., DIAM. DE 0,60M, PADRAO CEDAE</v>
          </cell>
          <cell r="C2002" t="str">
            <v>UN</v>
          </cell>
        </row>
        <row r="2003">
          <cell r="A2003" t="str">
            <v>06.012.213-0</v>
          </cell>
          <cell r="B2003" t="str">
            <v>POCO DE VISITA DE CONCR. ARMADO DE 1,10 X 1,10 X 5,10M, P/ESGOTO SANIT., DIAM. DE 0,60M, PADRAO CEDAE</v>
          </cell>
          <cell r="C2003" t="str">
            <v>UN</v>
          </cell>
        </row>
        <row r="2004">
          <cell r="A2004" t="str">
            <v>06.012.214-0</v>
          </cell>
          <cell r="B2004" t="str">
            <v>POCO DE VISITA DE CONCR. ARMADO DE 1,10 X 1,10 X 5,40M, P/ESGOTO SANIT., DIAM. DE 0,60M, PADRAO CEDAE</v>
          </cell>
          <cell r="C2004" t="str">
            <v>UN</v>
          </cell>
        </row>
        <row r="2005">
          <cell r="A2005" t="str">
            <v>06.012.215-0</v>
          </cell>
          <cell r="B2005" t="str">
            <v>POCO DE VISITA DE CONCR. ARMADO DE 1,10 X 1,10 X 5,70M, P/ESGOTO SANIT., DIAM. DE 0,60M, PADRAO CEDAE</v>
          </cell>
          <cell r="C2005" t="str">
            <v>UN</v>
          </cell>
        </row>
        <row r="2006">
          <cell r="A2006" t="str">
            <v>06.012.216-0</v>
          </cell>
          <cell r="B2006" t="str">
            <v>POCO DE VISITA DE CONCR. ARMADO DE 1,10 X 1,10 X 6,00M, P/ESGOTO SANIT., DIAM. DE 0,60M, PADRAO CEDAE</v>
          </cell>
          <cell r="C2006" t="str">
            <v>UN</v>
          </cell>
        </row>
        <row r="2007">
          <cell r="A2007" t="str">
            <v>06.012.217-0</v>
          </cell>
          <cell r="B2007" t="str">
            <v>POCO DE VISITA DE CONCR. ARMADO DE 1,20 X 1,20 X 1,50M, P/ESGOTO SANIT., DIAM. DE 0,70M, PADRAO CEDAE</v>
          </cell>
          <cell r="C2007" t="str">
            <v>UN</v>
          </cell>
        </row>
        <row r="2008">
          <cell r="A2008" t="str">
            <v>06.012.218-0</v>
          </cell>
          <cell r="B2008" t="str">
            <v>POCO DE VISITA DE CONCR. ARMADO DE 1,20 X 1,20 X 1,80M, P/ESGOTO SANIT., DIAM. DE 0,70M, PADRAO CEDAE</v>
          </cell>
          <cell r="C2008" t="str">
            <v>UN</v>
          </cell>
        </row>
        <row r="2009">
          <cell r="A2009" t="str">
            <v>06.012.219-0</v>
          </cell>
          <cell r="B2009" t="str">
            <v>POCO DE VISITA DE CONCR. ARMADO DE 1,20 X 1,20 X 2,10M, P/ESGOTO SANIT., DIAM. DE 0,70M, PADRAO CEDAE</v>
          </cell>
          <cell r="C2009" t="str">
            <v>UN</v>
          </cell>
        </row>
        <row r="2010">
          <cell r="A2010" t="str">
            <v>06.012.220-0</v>
          </cell>
          <cell r="B2010" t="str">
            <v>POCO DE VISITA DE CONCR. ARMADO DE 1,20 X 1,20 X 2,40M, P/ESGOTO SANIT., DIAM. DE 0,70M, PADRAO CEDAE</v>
          </cell>
          <cell r="C2010" t="str">
            <v>UN</v>
          </cell>
        </row>
        <row r="2011">
          <cell r="A2011" t="str">
            <v>06.012.221-0</v>
          </cell>
          <cell r="B2011" t="str">
            <v>POCO DE VISITA DE CONCR. ARMADO DE 1,20 X 1,20 X 2,70M, P/ESGOTO SANIT., DIAM. DE 0,70M, PADRAO CEDAE</v>
          </cell>
          <cell r="C2011" t="str">
            <v>UN</v>
          </cell>
        </row>
        <row r="2012">
          <cell r="A2012" t="str">
            <v>06.012.222-0</v>
          </cell>
          <cell r="B2012" t="str">
            <v>POCO DE VISITA DE CONCR. ARMADO DE 1,20 X 1,20 X 3,00M, P/ESGOTO SANIT., DIAM. DE 0,70M, PADRAO CEDAE</v>
          </cell>
          <cell r="C2012" t="str">
            <v>UN</v>
          </cell>
        </row>
        <row r="2013">
          <cell r="A2013" t="str">
            <v>06.012.223-0</v>
          </cell>
          <cell r="B2013" t="str">
            <v>POCO DE VISITA DE CONCR. ARMADO DE 1,20 X 1,20 X 3,30M, P/ESGOTO SANIT., DIAM. DE 0,70M, PADRAO CEDAE</v>
          </cell>
          <cell r="C2013" t="str">
            <v>UN</v>
          </cell>
        </row>
        <row r="2014">
          <cell r="A2014" t="str">
            <v>06.012.224-0</v>
          </cell>
          <cell r="B2014" t="str">
            <v>POCO DE VISITA DE CONCR. ARMADO DE 1,20 X 1,20 X 3,60M, P/ESGOTO SANIT., DIAM. DE 0,70M, PADRAO CEDAE</v>
          </cell>
          <cell r="C2014" t="str">
            <v>UN</v>
          </cell>
        </row>
        <row r="2015">
          <cell r="A2015" t="str">
            <v>06.012.225-0</v>
          </cell>
          <cell r="B2015" t="str">
            <v>POCO DE VISITA DE CONCR. ARMADO DE 1,20 X 1,20 X 3,90M, P/ESGOTO SANIT., DIAM. DE 0,70M, PADRAO CEDAE</v>
          </cell>
          <cell r="C2015" t="str">
            <v>UN</v>
          </cell>
        </row>
        <row r="2016">
          <cell r="A2016" t="str">
            <v>06.012.226-0</v>
          </cell>
          <cell r="B2016" t="str">
            <v>POCO DE VISITA DE CONCR. ARMADO DE 1,20 X 1,20 X 4,20M, P/ESGOTO SANIT., DIAM. DE 0,70M, PADRAO CEDAE</v>
          </cell>
          <cell r="C2016" t="str">
            <v>UN</v>
          </cell>
        </row>
        <row r="2017">
          <cell r="A2017" t="str">
            <v>06.012.227-0</v>
          </cell>
          <cell r="B2017" t="str">
            <v>POCO DE VISITA DE CONCR. ARMADO DE 1,20 X 1,20 X 4,50M, P/ESGOTO SANIT., DIAM. DE 0,70M, PADRAO CEDAE</v>
          </cell>
          <cell r="C2017" t="str">
            <v>UN</v>
          </cell>
        </row>
        <row r="2018">
          <cell r="A2018" t="str">
            <v>06.012.228-0</v>
          </cell>
          <cell r="B2018" t="str">
            <v>POCO DE VISITA DE CONCR. ARMADO DE 1,20 X 1,20 X 4,80M, P/ESGOTO SANIT., DIAM. DE 0,70M, PADRAO CEDAE</v>
          </cell>
          <cell r="C2018" t="str">
            <v>UN</v>
          </cell>
        </row>
        <row r="2019">
          <cell r="A2019" t="str">
            <v>06.012.229-0</v>
          </cell>
          <cell r="B2019" t="str">
            <v>POCO DE VISITA DE CONCR. ARMADO DE 1,20 X 1,20 X 5,10M, P/ESGOTO SANIT., DIAM. DE 0,70M, PADRAO CEDAE</v>
          </cell>
          <cell r="C2019" t="str">
            <v>UN</v>
          </cell>
        </row>
        <row r="2020">
          <cell r="A2020" t="str">
            <v>06.012.230-0</v>
          </cell>
          <cell r="B2020" t="str">
            <v>POCO DE VISITA DE CONCR. ARMADO DE 1,20 X 1,20 X 5,40M, P/ESGOTO SANIT., DIAM. DE 0,70M, PADRAO CEDAE</v>
          </cell>
          <cell r="C2020" t="str">
            <v>UN</v>
          </cell>
        </row>
        <row r="2021">
          <cell r="A2021" t="str">
            <v>06.012.231-0</v>
          </cell>
          <cell r="B2021" t="str">
            <v>POCO DE VISITA DE CONCR. ARMADO DE 1,20 X 1,20 X 5,70M, P/ESGOTO SANIT., DIAM. DE 0,70M, PADRAO CEDAE</v>
          </cell>
          <cell r="C2021" t="str">
            <v>UN</v>
          </cell>
        </row>
        <row r="2022">
          <cell r="A2022" t="str">
            <v>06.012.232-0</v>
          </cell>
          <cell r="B2022" t="str">
            <v>POCO DE VISITA DE CONCR. ARMADO DE 1,20 X 1,20 X 6,00M, P/ESGOTO SANIT., DIAM. DE 0,70M, PADRAO CEDAE</v>
          </cell>
          <cell r="C2022" t="str">
            <v>UN</v>
          </cell>
        </row>
        <row r="2023">
          <cell r="A2023" t="str">
            <v>06.012.233-0</v>
          </cell>
          <cell r="B2023" t="str">
            <v>POCO DE VISITA DE CONCR. ARMADO DE 1,30 X 1,30 X 1,50M, P/ESGOTO SANIT., DIAM. DE 0,80M, PADRAO CEDAE</v>
          </cell>
          <cell r="C2023" t="str">
            <v>UN</v>
          </cell>
        </row>
        <row r="2024">
          <cell r="A2024" t="str">
            <v>06.012.234-0</v>
          </cell>
          <cell r="B2024" t="str">
            <v>POCO DE VISITA DE CONCR. ARMADO DE 1,30 X 1,30 X 1,80M, P/ESGOTO SANIT., DIAM. DE 0,80M, PADRAO CEDAE</v>
          </cell>
          <cell r="C2024" t="str">
            <v>UN</v>
          </cell>
        </row>
        <row r="2025">
          <cell r="A2025" t="str">
            <v>06.012.235-0</v>
          </cell>
          <cell r="B2025" t="str">
            <v>POCO DE VISITA DE CONCR. ARMADO DE 1,30 X 1,30 X 2,10M, P/ESGOTO SANIT., DIAM. DE 0,80M, PADRAO CEDAE</v>
          </cell>
          <cell r="C2025" t="str">
            <v>UN</v>
          </cell>
        </row>
        <row r="2026">
          <cell r="A2026" t="str">
            <v>06.012.236-0</v>
          </cell>
          <cell r="B2026" t="str">
            <v>POCO DE VISITA DE CONCR. ARMADO DE 1,30 X 1,30 X 2,40M, P/ESGOTO SANIT., DIAM. DE 0,80M, PADRAO CEDAE</v>
          </cell>
          <cell r="C2026" t="str">
            <v>UN</v>
          </cell>
        </row>
        <row r="2027">
          <cell r="A2027" t="str">
            <v>06.012.237-0</v>
          </cell>
          <cell r="B2027" t="str">
            <v>POCO DE VISITA DE CONCR. ARMADO DE 1,30 X 1,30 X 2,70M, P/ESGOTO SANIT., DIAM. DE 0,80M, PADRAO CEDAE</v>
          </cell>
          <cell r="C2027" t="str">
            <v>UN</v>
          </cell>
        </row>
        <row r="2028">
          <cell r="A2028" t="str">
            <v>06.012.238-0</v>
          </cell>
          <cell r="B2028" t="str">
            <v>POCO DE VISITA DE CONCR. ARMADO DE 1,30 X 1,30 X 3,00M, P/ESGOTO SANIT., DIAM. DE 0,80M, PADRAO CEDAE</v>
          </cell>
          <cell r="C2028" t="str">
            <v>UN</v>
          </cell>
        </row>
        <row r="2029">
          <cell r="A2029" t="str">
            <v>06.012.239-0</v>
          </cell>
          <cell r="B2029" t="str">
            <v>POCO DE VISITA DE CONCR. ARMADO DE 1,30 X 1,30 X 3,30M, P/ESGOTO SANIT., DIAM. DE 0,80M, PADRAO CEDAE</v>
          </cell>
          <cell r="C2029" t="str">
            <v>UN</v>
          </cell>
        </row>
        <row r="2030">
          <cell r="A2030" t="str">
            <v>06.012.240-0</v>
          </cell>
          <cell r="B2030" t="str">
            <v>POCO DE VISITA DE CONCR. ARMADO DE 1,30 X 1,30 X 3,60M, P/ESGOTO SANIT., DIAM. DE 0,80M, PADRAO CEDAE</v>
          </cell>
          <cell r="C2030" t="str">
            <v>UN</v>
          </cell>
        </row>
        <row r="2031">
          <cell r="A2031" t="str">
            <v>06.012.241-0</v>
          </cell>
          <cell r="B2031" t="str">
            <v>POCO DE VISITA DE CONCR. ARMADO DE 1,30 X 1,30 X 3,90M, P/ESGOTO SANIT., DIAM. DE 0,80M, PADRAO CEDAE</v>
          </cell>
          <cell r="C2031" t="str">
            <v>UN</v>
          </cell>
        </row>
        <row r="2032">
          <cell r="A2032" t="str">
            <v>06.012.242-0</v>
          </cell>
          <cell r="B2032" t="str">
            <v>POCO DE VISITA DE CONCR. ARMADO DE 1,30 X 1,30 X 4,20M, P/ESGOTO SANIT., DIAM. DE 0,80M, PADRAO CEDAE</v>
          </cell>
          <cell r="C2032" t="str">
            <v>UN</v>
          </cell>
        </row>
        <row r="2033">
          <cell r="A2033" t="str">
            <v>06.012.243-0</v>
          </cell>
          <cell r="B2033" t="str">
            <v>POCO DE VISITA DE CONCR. ARMADO DE 1,30 X 1,30 X 4,50M, P/ESGOTO SANIT., DIAM. DE 0,80M, PADRAO CEDAE</v>
          </cell>
          <cell r="C2033" t="str">
            <v>UN</v>
          </cell>
        </row>
        <row r="2034">
          <cell r="A2034" t="str">
            <v>06.012.244-0</v>
          </cell>
          <cell r="B2034" t="str">
            <v>POCO DE VISITA DE CONCR. ARMADO DE 1,30 X 1,30 X 4,80M, P/ESGOTO SANIT., DIAM. DE 0,80M, PADRAO CEDAE</v>
          </cell>
          <cell r="C2034" t="str">
            <v>UN</v>
          </cell>
        </row>
        <row r="2035">
          <cell r="A2035" t="str">
            <v>06.012.245-0</v>
          </cell>
          <cell r="B2035" t="str">
            <v>POCO DE VISITA DE CONCR. ARMADO DE 1,30 X 1,30 X 5,10M, P/ESGOTO SANIT., DIAM. DE 0,80M, PADRAO CEDAE</v>
          </cell>
          <cell r="C2035" t="str">
            <v>UN</v>
          </cell>
        </row>
        <row r="2036">
          <cell r="A2036" t="str">
            <v>06.012.246-0</v>
          </cell>
          <cell r="B2036" t="str">
            <v>POCO DE VISITA DE CONCR. ARMADO DE 1,30 X 1,30 X 5,40M, P/ESGOTO SANIT., DIAM. DE 0,80M, PADRAO CEDAE</v>
          </cell>
          <cell r="C2036" t="str">
            <v>UN</v>
          </cell>
        </row>
        <row r="2037">
          <cell r="A2037" t="str">
            <v>06.012.247-0</v>
          </cell>
          <cell r="B2037" t="str">
            <v>POCO DE VISITA DE CONCR. ARMADO DE 1,30 X 1,30 X 5,70M, P/ESGOTO SANIT., DIAM. DE 0,80M, PADRAO CEDAE</v>
          </cell>
          <cell r="C2037" t="str">
            <v>UN</v>
          </cell>
        </row>
        <row r="2038">
          <cell r="A2038" t="str">
            <v>06.012.248-0</v>
          </cell>
          <cell r="B2038" t="str">
            <v>POCO DE VISITA DE CONCR. ARMADO DE 1,30 X 1,30 X 6,00M, P/ESGOTO SANIT., DIAM. DE 0,80M, PADRAO CEDAE</v>
          </cell>
          <cell r="C2038" t="str">
            <v>UN</v>
          </cell>
        </row>
        <row r="2039">
          <cell r="A2039" t="str">
            <v>06.012.249-0</v>
          </cell>
          <cell r="B2039" t="str">
            <v>POCO DE VISITA DE CONCR. ARMADO DE 1,40 X 1,40 X 1,80M, P/ESGOTO SANIT., DIAM. DE 0,90M, PADRAO CEDAE</v>
          </cell>
          <cell r="C2039" t="str">
            <v>UN</v>
          </cell>
        </row>
        <row r="2040">
          <cell r="A2040" t="str">
            <v>06.012.250-0</v>
          </cell>
          <cell r="B2040" t="str">
            <v>POCO DE VISITA DE CONCR. ARMADO DE 1,40 X 1,40 X 2,10M, P/ESGOTO SANIT., DIAM. DE 0,90M, PADRAO CEDAE</v>
          </cell>
          <cell r="C2040" t="str">
            <v>UN</v>
          </cell>
        </row>
        <row r="2041">
          <cell r="A2041" t="str">
            <v>06.012.251-0</v>
          </cell>
          <cell r="B2041" t="str">
            <v>POCO DE VISITA DE CONCR. ARMADO DE 1,40 X 1,40 X 2,40M, P/ESGOTO SANIT., DIAM. DE 0,90M, PADRAO CEDAE</v>
          </cell>
          <cell r="C2041" t="str">
            <v>UN</v>
          </cell>
        </row>
        <row r="2042">
          <cell r="A2042" t="str">
            <v>06.012.252-0</v>
          </cell>
          <cell r="B2042" t="str">
            <v>POCO DE VISITA DE CONCR. ARMADO DE 1,40 X 1,40 X 2,70M, P/ESGOTO SANIT., DIAM. DE 0,90M, PADRAO CEDAE</v>
          </cell>
          <cell r="C2042" t="str">
            <v>UN</v>
          </cell>
        </row>
        <row r="2043">
          <cell r="A2043" t="str">
            <v>06.012.253-0</v>
          </cell>
          <cell r="B2043" t="str">
            <v>POCO DE VISITA DE CONCR. ARMADO DE 1,40 X 1,40 X 3,00M, P/ESGOTO SANIT., DIAM. DE 0,90M, PADRAO CEDAE</v>
          </cell>
          <cell r="C2043" t="str">
            <v>UN</v>
          </cell>
        </row>
        <row r="2044">
          <cell r="A2044" t="str">
            <v>06.012.254-0</v>
          </cell>
          <cell r="B2044" t="str">
            <v>POCO DE VISITA DE CONCR. ARMADO DE 1,40 X 1,40 X 3,30M, P/ESGOTO SANIT., DIAM. DE 0,90M, PADRAO CEDAE</v>
          </cell>
          <cell r="C2044" t="str">
            <v>UN</v>
          </cell>
        </row>
        <row r="2045">
          <cell r="A2045" t="str">
            <v>06.012.255-0</v>
          </cell>
          <cell r="B2045" t="str">
            <v>POCO DE VISITA DE CONCR. ARMADO DE 1,40 X 1,40 X 3,60M, P/ESGOTO SANIT., DIAM. DE 0,90M, PADRAO CEDAE</v>
          </cell>
          <cell r="C2045" t="str">
            <v>UN</v>
          </cell>
        </row>
        <row r="2046">
          <cell r="A2046" t="str">
            <v>06.012.256-0</v>
          </cell>
          <cell r="B2046" t="str">
            <v>POCO DE VISITA DE CONCR. ARMADO DE 1,40 X 1,40 X 3,90M, P/ESGOTO SANIT., DIAM. DE 0,90M, PADRAO CEDAE</v>
          </cell>
          <cell r="C2046" t="str">
            <v>UN</v>
          </cell>
        </row>
        <row r="2047">
          <cell r="A2047" t="str">
            <v>06.012.257-0</v>
          </cell>
          <cell r="B2047" t="str">
            <v>POCO DE VISITA DE CONCR. ARMADO DE 1,40 X 1,40 X 4,20M, P/ESGOTO SANIT., DIAM. DE 0,90M, PADRAO CEDAE</v>
          </cell>
          <cell r="C2047" t="str">
            <v>UN</v>
          </cell>
        </row>
        <row r="2048">
          <cell r="A2048" t="str">
            <v>06.012.258-0</v>
          </cell>
          <cell r="B2048" t="str">
            <v>POCO DE VISITA DE CONCR. ARMADO DE 1,40 X 1,40 X 4,50M, P/ESGOTO SANIT., DIAM. DE 0,90M, PADRAO CEDAE</v>
          </cell>
          <cell r="C2048" t="str">
            <v>UN</v>
          </cell>
        </row>
        <row r="2049">
          <cell r="A2049" t="str">
            <v>06.012.259-0</v>
          </cell>
          <cell r="B2049" t="str">
            <v>POCO DE VISITA DE CONCR. ARMADO DE 1,40 X 1,40 X 4,80M, P/ESGOTO SANIT., DIAM. DE 0,90M, PADRAO CEDAE</v>
          </cell>
          <cell r="C2049" t="str">
            <v>UN</v>
          </cell>
        </row>
        <row r="2050">
          <cell r="A2050" t="str">
            <v>06.012.260-0</v>
          </cell>
          <cell r="B2050" t="str">
            <v>POCO DE VISITA DE CONCR. ARMADO DE 1,40 X 1,40 X 5,10M, P/ESGOTO SANIT., DIAM. DE 0,90M, PADRAO CEDAE</v>
          </cell>
          <cell r="C2050" t="str">
            <v>UN</v>
          </cell>
        </row>
        <row r="2051">
          <cell r="A2051" t="str">
            <v>06.012.261-0</v>
          </cell>
          <cell r="B2051" t="str">
            <v>POCO DE VISITA DE CONCR. ARMADO DE 1,40 X 1,40 X 5,40M, P/ESGOTO SANIT., DIAM. DE 0,90M, PADRAO CEDAE</v>
          </cell>
          <cell r="C2051" t="str">
            <v>UN</v>
          </cell>
        </row>
        <row r="2052">
          <cell r="A2052" t="str">
            <v>06.012.262-0</v>
          </cell>
          <cell r="B2052" t="str">
            <v>POCO DE VISITA DE CONCR. ARMADO DE 1,40 X 1,40 X 5,70M, P/ESGOTO SANIT., DIAM. DE 0,90M, PADRAO CEDAE</v>
          </cell>
          <cell r="C2052" t="str">
            <v>UN</v>
          </cell>
        </row>
        <row r="2053">
          <cell r="A2053" t="str">
            <v>06.012.263-0</v>
          </cell>
          <cell r="B2053" t="str">
            <v>POCO DE VISITA DE CONCR. ARMADO DE 1,40 X 1,40 X 6,00M, P/ESGOTO SANIT., DIAM. DE 0,90M, PADRAO CEDAE</v>
          </cell>
          <cell r="C2053" t="str">
            <v>UN</v>
          </cell>
        </row>
        <row r="2054">
          <cell r="A2054" t="str">
            <v>06.012.264-0</v>
          </cell>
          <cell r="B2054" t="str">
            <v>POCO DE VISITA DE CONCR. ARMADO DE 1,50 X 1,50 X 1,80M, P/ESGOTO SANIT., DIAM. DE 1,00M, PADRAO CEDAE</v>
          </cell>
          <cell r="C2054" t="str">
            <v>UN</v>
          </cell>
        </row>
        <row r="2055">
          <cell r="A2055" t="str">
            <v>06.012.265-0</v>
          </cell>
          <cell r="B2055" t="str">
            <v>POCO DE VISITA DE CONCR. ARMADO DE 1,50 X 1,50 X 2,10M, P/ESGOTO SANIT., DIAM. DE 1,00M, PADRAO CEDAE</v>
          </cell>
          <cell r="C2055" t="str">
            <v>UN</v>
          </cell>
        </row>
        <row r="2056">
          <cell r="A2056" t="str">
            <v>06.012.266-0</v>
          </cell>
          <cell r="B2056" t="str">
            <v>POCO DE VISITA DE CONCR. ARMADO DE 1,50 X 1,50 X 2,40M, P/ESGOTO SANIT., DIAM. DE 1,00M, PADRAO CEDAE</v>
          </cell>
          <cell r="C2056" t="str">
            <v>UN</v>
          </cell>
        </row>
        <row r="2057">
          <cell r="A2057" t="str">
            <v>06.012.267-0</v>
          </cell>
          <cell r="B2057" t="str">
            <v>POCO DE VISITA DE CONCR. ARMADO DE 1,50 X 1,50 X 2,70M, P/ESGOTO SANIT., DIAM. DE 1,00M, PADRAO CEDAE</v>
          </cell>
          <cell r="C2057" t="str">
            <v>UN</v>
          </cell>
        </row>
        <row r="2058">
          <cell r="A2058" t="str">
            <v>06.012.268-0</v>
          </cell>
          <cell r="B2058" t="str">
            <v>POCO DE VISITA DE CONCR. ARMADO DE 1,50 X 1,50 X 3,00M, P/ESGOTO SANIT., DIAM. DE 1,00M, PADRAO CEDAE</v>
          </cell>
          <cell r="C2058" t="str">
            <v>UN</v>
          </cell>
        </row>
        <row r="2059">
          <cell r="A2059" t="str">
            <v>06.012.269-0</v>
          </cell>
          <cell r="B2059" t="str">
            <v>POCO DE VISITA DE CONCR. ARMADO DE 1,50 X 1,50 X 3,30M, P/ESGOTO SANIT., DIAM. DE 1,00M, PADRAO CEDAE</v>
          </cell>
          <cell r="C2059" t="str">
            <v>UN</v>
          </cell>
        </row>
        <row r="2060">
          <cell r="A2060" t="str">
            <v>06.012.270-0</v>
          </cell>
          <cell r="B2060" t="str">
            <v>POCO DE VISITA DE CONCR. ARMADO DE 1,50 X 1,50 X 3,60M, P/ESGOTO SANIT., DIAM. DE 1,00M, PADRAO CEDAE</v>
          </cell>
          <cell r="C2060" t="str">
            <v>UN</v>
          </cell>
        </row>
        <row r="2061">
          <cell r="A2061" t="str">
            <v>06.012.271-0</v>
          </cell>
          <cell r="B2061" t="str">
            <v>POCO DE VISITA DE CONCR. ARMADO DE 1,50 X 1,50 X 3,90M, P/ESGOTO SANIT., DIAM. DE 1,00M, PADRAO CEDAE</v>
          </cell>
          <cell r="C2061" t="str">
            <v>UN</v>
          </cell>
        </row>
        <row r="2062">
          <cell r="A2062" t="str">
            <v>06.012.272-0</v>
          </cell>
          <cell r="B2062" t="str">
            <v>POCO DE VISITA DE CONCR. ARMADO DE 1,50 X 1,50 X 4,20M, P/ESGOTO SANIT., DIAM. DE 1,00M, PADRAO CEDAE</v>
          </cell>
          <cell r="C2062" t="str">
            <v>UN</v>
          </cell>
        </row>
        <row r="2063">
          <cell r="A2063" t="str">
            <v>06.012.273-0</v>
          </cell>
          <cell r="B2063" t="str">
            <v>POCO DE VISITA DE CONCR. ARMADO DE 1,50 X 1,50 X 4,50M, P/ESGOTO SANIT., DIAM. DE 1,00M, PADRAO CEDAE</v>
          </cell>
          <cell r="C2063" t="str">
            <v>UN</v>
          </cell>
        </row>
        <row r="2064">
          <cell r="A2064" t="str">
            <v>06.012.274-0</v>
          </cell>
          <cell r="B2064" t="str">
            <v>POCO DE VISITA DE CONCR. ARMADO DE 1,50 X 1,50 X 4,80M, P/ESGOTO SANIT., DIAM. DE 1,00M, PADRAO CEDAE</v>
          </cell>
          <cell r="C2064" t="str">
            <v>UN</v>
          </cell>
        </row>
        <row r="2065">
          <cell r="A2065" t="str">
            <v>06.012.275-0</v>
          </cell>
          <cell r="B2065" t="str">
            <v>POCO DE VISITA DE CONCR. ARMADO DE 1,50 X 1,50 X 5,10M, P/ESGOTO SANIT., DIAM. DE 1,00M, PADRAO CEDAE</v>
          </cell>
          <cell r="C2065" t="str">
            <v>UN</v>
          </cell>
        </row>
        <row r="2066">
          <cell r="A2066" t="str">
            <v>06.012.276-0</v>
          </cell>
          <cell r="B2066" t="str">
            <v>POCO DE VISITA DE CONCR. ARMADO DE 1,50 X 1,50 X 5,40M, P/ESGOTO SANIT., DIAM. DE 1,00M, PADRAO CEDAE</v>
          </cell>
          <cell r="C2066" t="str">
            <v>UN</v>
          </cell>
        </row>
        <row r="2067">
          <cell r="A2067" t="str">
            <v>06.012.277-0</v>
          </cell>
          <cell r="B2067" t="str">
            <v>POCO DE VISITA DE CONCR. ARMADO DE 1,50 X 1,50 X 5,70M, P/ESGOTO SANIT., DIAM. DE 1,00M, PADRAO CEDAE</v>
          </cell>
          <cell r="C2067" t="str">
            <v>UN</v>
          </cell>
        </row>
        <row r="2068">
          <cell r="A2068" t="str">
            <v>06.012.278-0</v>
          </cell>
          <cell r="B2068" t="str">
            <v>POCO DE VISITA DE CONCR. ARMADO DE 1,50 X 1,50 X 6,00M, P/ESGOTO SANIT., DIAM. DE 1,00M, PADRAO CEDAE</v>
          </cell>
          <cell r="C2068" t="str">
            <v>UN</v>
          </cell>
        </row>
        <row r="2069">
          <cell r="A2069" t="str">
            <v>06.012.279-0</v>
          </cell>
          <cell r="B2069" t="str">
            <v>POCO DE VISITA DE CONCR. ARMADO DE 1,70 X 1,70 X 1,80M, P/ESGOTO SANIT., DIAM. DE 1,20M, PADRAO CEDAE</v>
          </cell>
          <cell r="C2069" t="str">
            <v>UN</v>
          </cell>
        </row>
        <row r="2070">
          <cell r="A2070" t="str">
            <v>06.012.280-0</v>
          </cell>
          <cell r="B2070" t="str">
            <v>POCO DE VISITA DE CONCR. ARMADO DE 1,70 X 1,70 X 2,10M, P/ESGOTO SANIT., DIAM. DE 1,20M, PADRAO CEDAE</v>
          </cell>
          <cell r="C2070" t="str">
            <v>UN</v>
          </cell>
        </row>
        <row r="2071">
          <cell r="A2071" t="str">
            <v>06.012.281-0</v>
          </cell>
          <cell r="B2071" t="str">
            <v>POCO DE VISITA DE CONCR. ARMADO DE 1,70 X 1,70 X 2,40M, P/ESGOTO SANIT., DIAM. DE 1,20M, PADRAO CEDAE</v>
          </cell>
          <cell r="C2071" t="str">
            <v>UN</v>
          </cell>
        </row>
        <row r="2072">
          <cell r="A2072" t="str">
            <v>06.012.282-0</v>
          </cell>
          <cell r="B2072" t="str">
            <v>POCO DE VISITA DE CONCR. ARMADO DE 1,70 X 1,70 X 2,70M, P/ESGOTO SANIT., DIAM. DE 1,20M, PADRAO CEDAE</v>
          </cell>
          <cell r="C2072" t="str">
            <v>UN</v>
          </cell>
        </row>
        <row r="2073">
          <cell r="A2073" t="str">
            <v>06.012.283-0</v>
          </cell>
          <cell r="B2073" t="str">
            <v>POCO DE VISITA DE CONCR. ARMADO DE 1,70 X 1,70 X 3,00M, P/ESGOTO SANIT., DIAM. DE 1,20M, PADRAO CEDAE</v>
          </cell>
          <cell r="C2073" t="str">
            <v>UN</v>
          </cell>
        </row>
        <row r="2074">
          <cell r="A2074" t="str">
            <v>06.012.284-0</v>
          </cell>
          <cell r="B2074" t="str">
            <v>POCO DE VISITA DE CONCR. ARMADO DE 1,70 X 1,70 X 3,30M, P/ESGOTO SANIT., DIAM. DE 1,20M, PADRAO CEDAE</v>
          </cell>
          <cell r="C2074" t="str">
            <v>UN</v>
          </cell>
        </row>
        <row r="2075">
          <cell r="A2075" t="str">
            <v>06.012.285-0</v>
          </cell>
          <cell r="B2075" t="str">
            <v>POCO DE VISITA DE CONCR. ARMADO DE 1,70 X 1,70 X 3,60M, P/ESGOTO SANIT., DIAM. DE 1,20M, PADRAO CEDAE</v>
          </cell>
          <cell r="C2075" t="str">
            <v>UN</v>
          </cell>
        </row>
        <row r="2076">
          <cell r="A2076" t="str">
            <v>06.012.286-0</v>
          </cell>
          <cell r="B2076" t="str">
            <v>POCO DE VISITA DE CONCR. ARMADO DE 1,70 X 1,70 X 3,90M, P/ESGOTO SANIT., DIAM. DE 1,20M, PADRAO CEDAE</v>
          </cell>
          <cell r="C2076" t="str">
            <v>UN</v>
          </cell>
        </row>
        <row r="2077">
          <cell r="A2077" t="str">
            <v>06.012.287-0</v>
          </cell>
          <cell r="B2077" t="str">
            <v>POCO DE VISITA DE CONCR. ARMADO DE 1,70 X 1,70 X 4,20M, P/ESGOTO SANIT., DIAM. DE 1,20M, PADRAO CEDAE</v>
          </cell>
          <cell r="C2077" t="str">
            <v>UN</v>
          </cell>
        </row>
        <row r="2078">
          <cell r="A2078" t="str">
            <v>06.012.288-0</v>
          </cell>
          <cell r="B2078" t="str">
            <v>POCO DE VISITA DE CONCR. ARMADO DE 1,70 X 1,70 X 4,50M, P/ESGOTO SANIT., DIAM. DE 1,20M, PADRAO CEDAE</v>
          </cell>
          <cell r="C2078" t="str">
            <v>UN</v>
          </cell>
        </row>
        <row r="2079">
          <cell r="A2079" t="str">
            <v>06.012.289-0</v>
          </cell>
          <cell r="B2079" t="str">
            <v>POCO DE VISITA DE CONCR. ARMADO DE 1,70 X 1,70 X 4,80M, P/ESGOTO SANIT., DIAM. DE 1,20M, PADRAO CEDAE</v>
          </cell>
          <cell r="C2079" t="str">
            <v>UN</v>
          </cell>
        </row>
        <row r="2080">
          <cell r="A2080" t="str">
            <v>06.012.290-0</v>
          </cell>
          <cell r="B2080" t="str">
            <v>POCO DE VISITA DE CONCR. ARMADO DE 1,70 X 1,70 X 5,10M, P/ESGOTO SANIT., DIAM. DE 1,20M, PADRAO CEDAE</v>
          </cell>
          <cell r="C2080" t="str">
            <v>UN</v>
          </cell>
        </row>
        <row r="2081">
          <cell r="A2081" t="str">
            <v>06.012.291-0</v>
          </cell>
          <cell r="B2081" t="str">
            <v>POCO DE VISITA DE CONCR. ARMADO DE 1,70 X 1,70 X 5,40M, P/ESGOTO SANIT., DIAM. DE 1,20M, PADRAO CEDAE</v>
          </cell>
          <cell r="C2081" t="str">
            <v>UN</v>
          </cell>
        </row>
        <row r="2082">
          <cell r="A2082" t="str">
            <v>06.012.292-0</v>
          </cell>
          <cell r="B2082" t="str">
            <v>POCO DE VISITA DE CONCR. ARMADO DE 1,70 X 1,70 X 5,70M, P/ESGOTO SANIT., DIAM. DE 1,20M, PADRAO CEDAE</v>
          </cell>
          <cell r="C2082" t="str">
            <v>UN</v>
          </cell>
        </row>
        <row r="2083">
          <cell r="A2083" t="str">
            <v>06.012.293-0</v>
          </cell>
          <cell r="B2083" t="str">
            <v>POCO DE VISITA DE CONCR. ARMADO DE 1,70 X 1,70 X 6,00M, P/ESGOTO SANIT., DIAM. DE 1,20M, PADRAO CEDAE</v>
          </cell>
          <cell r="C2083" t="str">
            <v>UN</v>
          </cell>
        </row>
        <row r="2084">
          <cell r="A2084" t="str">
            <v>06.012.294-0</v>
          </cell>
          <cell r="B2084" t="str">
            <v>POCO DE VISITA DE CONCR. ARMADO DE 2,00 X 2,00 X 2,40M, P/ESGOTO SANIT., DIAM. DE 1,50M, PADRAO CEDAE</v>
          </cell>
          <cell r="C2084" t="str">
            <v>UN</v>
          </cell>
        </row>
        <row r="2085">
          <cell r="A2085" t="str">
            <v>06.012.295-0</v>
          </cell>
          <cell r="B2085" t="str">
            <v>POCO DE VISITA DE CONCR. ARMADO DE 2,00 X 2,00 X 2,70M, P/ESGOTO SANIT., DIAM. DE 1,50M, PADRAO CEDAE</v>
          </cell>
          <cell r="C2085" t="str">
            <v>UN</v>
          </cell>
        </row>
        <row r="2086">
          <cell r="A2086" t="str">
            <v>06.012.296-0</v>
          </cell>
          <cell r="B2086" t="str">
            <v>POCO DE VISITA DE CONCR. ARMADO DE 2,00 X 2,00 X 3,00M, P/ESGOTO SANIT., DIAM. DE 1,50M, PADRAO CEDAE</v>
          </cell>
          <cell r="C2086" t="str">
            <v>UN</v>
          </cell>
        </row>
        <row r="2087">
          <cell r="A2087" t="str">
            <v>06.012.297-0</v>
          </cell>
          <cell r="B2087" t="str">
            <v>POCO DE VISITA DE CONCR. ARMADO DE 2,00 X 2,00 X 3,30M, P/ESGOTO SANIT., DIAM. DE 1,50M, PADRAO CEDAE</v>
          </cell>
          <cell r="C2087" t="str">
            <v>UN</v>
          </cell>
        </row>
        <row r="2088">
          <cell r="A2088" t="str">
            <v>06.012.298-0</v>
          </cell>
          <cell r="B2088" t="str">
            <v>POCO DE VISITA DE CONCR. ARMADO DE 2,00 X 2,00 X 3,60M, P/ESGOTO SANIT., DIAM. DE 1,50M, PADRAO CEDAE</v>
          </cell>
          <cell r="C2088" t="str">
            <v>UN</v>
          </cell>
        </row>
        <row r="2089">
          <cell r="A2089" t="str">
            <v>06.012.299-0</v>
          </cell>
          <cell r="B2089" t="str">
            <v>POCO DE VISITA DE CONCR. ARMADO DE 2,00 X 2,00 X 3,90M, P/ESGOTO SANIT., DIAM. DE 1,50M, PADRAO CEDAE</v>
          </cell>
          <cell r="C2089" t="str">
            <v>UN</v>
          </cell>
        </row>
        <row r="2090">
          <cell r="A2090" t="str">
            <v>06.012.300-0</v>
          </cell>
          <cell r="B2090" t="str">
            <v>POCO DE VISITA DE CONCR. ARMADO DE 2,00 X 2,00 X 4,20M, P/ESGOTO SANIT., DIAM. DE 1,50M, PADRAO CEDAE</v>
          </cell>
          <cell r="C2090" t="str">
            <v>UN</v>
          </cell>
        </row>
        <row r="2091">
          <cell r="A2091" t="str">
            <v>06.012.301-0</v>
          </cell>
          <cell r="B2091" t="str">
            <v>POCO DE VISITA DE CONCR. ARMADO DE 2,00 X 2,00 X 4,50M, P/ESGOTO SANIT., DIAM. DE 1,50M, PADRAO CEDAE</v>
          </cell>
          <cell r="C2091" t="str">
            <v>UN</v>
          </cell>
        </row>
        <row r="2092">
          <cell r="A2092" t="str">
            <v>06.012.302-0</v>
          </cell>
          <cell r="B2092" t="str">
            <v>POCO DE VISITA DE CONCR. ARMADO DE 2,00 X 2,00 X 4,80M, P/ESGOTO SANIT., DIAM. DE 1,50M, PADRAO CEDAE</v>
          </cell>
          <cell r="C2092" t="str">
            <v>UN</v>
          </cell>
        </row>
        <row r="2093">
          <cell r="A2093" t="str">
            <v>06.012.303-0</v>
          </cell>
          <cell r="B2093" t="str">
            <v>POCO DE VISITA DE CONCR. ARMADO DE 2,00 X 2,00 X 5,10M, P/ESGOTO SANIT., DIAM. DE 1,50M, PADRAO CEDAE</v>
          </cell>
          <cell r="C2093" t="str">
            <v>UN</v>
          </cell>
        </row>
        <row r="2094">
          <cell r="A2094" t="str">
            <v>06.012.304-0</v>
          </cell>
          <cell r="B2094" t="str">
            <v>POCO DE VISITA DE CONCR. ARMADO DE 2,00 X 2,00 X 5,40M, P/ESGOTO SANIT., DIAM. DE 1,50M, PADRAO CEDAE</v>
          </cell>
          <cell r="C2094" t="str">
            <v>UN</v>
          </cell>
        </row>
        <row r="2095">
          <cell r="A2095" t="str">
            <v>06.012.305-0</v>
          </cell>
          <cell r="B2095" t="str">
            <v>POCO DE VISITA DE CONCR. ARMADO DE 2,00 X 2,00 X 5,70M, P/ESGOTO SANIT., DIAM. DE 1,50M, PADRAO CEDAE</v>
          </cell>
          <cell r="C2095" t="str">
            <v>UN</v>
          </cell>
        </row>
        <row r="2096">
          <cell r="A2096" t="str">
            <v>06.012.306-0</v>
          </cell>
          <cell r="B2096" t="str">
            <v>POCO DE VISITA DE CONCR. ARMADO DE 2,00 X 2,00 X 6,00M, P/ESGOTO SANIT., DIAM. DE 1,50M, PADRAO CEDAE</v>
          </cell>
          <cell r="C2096" t="str">
            <v>UN</v>
          </cell>
        </row>
        <row r="2097">
          <cell r="A2097" t="str">
            <v>06.012.999-0</v>
          </cell>
          <cell r="B2097" t="str">
            <v>FAMILIA 06.012CAIXA AREIA POCO VISITA CONCRETO ARM.</v>
          </cell>
        </row>
        <row r="2098">
          <cell r="A2098" t="str">
            <v>06.013.001-0</v>
          </cell>
          <cell r="B2098" t="str">
            <v>POCO DE VISITA EM ANEIS DE CONCR. PRE-MOLD., P/ESGOTO SANIT., PROF. DE 0,80M, PADRAO CEDAE</v>
          </cell>
          <cell r="C2098" t="str">
            <v>UN</v>
          </cell>
        </row>
        <row r="2099">
          <cell r="A2099" t="str">
            <v>06.013.002-0</v>
          </cell>
          <cell r="B2099" t="str">
            <v>POCO DE VISITA EM ANEIS DE CONCR. PRE-MOLD., P/ESGOTO SANIT., PROF. DE 1,2OM, PADRAO CEDAE</v>
          </cell>
          <cell r="C2099" t="str">
            <v>UN</v>
          </cell>
        </row>
        <row r="2100">
          <cell r="A2100" t="str">
            <v>06.013.003-0</v>
          </cell>
          <cell r="B2100" t="str">
            <v>POCO DE VISITA EM ANEIS DE CONCR. PRE-MOLD., P/ESGOTO SANIT., PROF. DE 1,40M, PADRAO CEDAE</v>
          </cell>
          <cell r="C2100" t="str">
            <v>UN</v>
          </cell>
        </row>
        <row r="2101">
          <cell r="A2101" t="str">
            <v>06.013.004-0</v>
          </cell>
          <cell r="B2101" t="str">
            <v>POCO DE VISITA EM ANEIS DE CONCR. PRE-MOLD., P/ESGOTO SANIT., PROF. DE 1,50M, PADRAO CEDAE</v>
          </cell>
          <cell r="C2101" t="str">
            <v>UN</v>
          </cell>
        </row>
        <row r="2102">
          <cell r="A2102" t="str">
            <v>06.013.005-0</v>
          </cell>
          <cell r="B2102" t="str">
            <v>POCO DE VISITA EM ANEIS DE CONCR. PRE-MOLD., P/ESGOTO SANIT., PROF. DE 1,60M, PADRAO CEDAE</v>
          </cell>
          <cell r="C2102" t="str">
            <v>UN</v>
          </cell>
        </row>
        <row r="2103">
          <cell r="A2103" t="str">
            <v>06.013.006-0</v>
          </cell>
          <cell r="B2103" t="str">
            <v>POCO DE VISITA EM ANEIS DE CONCR. PRE-MOLD., P/ESGOTO SANIT., PROF. DE 1,70M, PADRAO CEDAE</v>
          </cell>
          <cell r="C2103" t="str">
            <v>UN</v>
          </cell>
        </row>
        <row r="2104">
          <cell r="A2104" t="str">
            <v>06.013.007-0</v>
          </cell>
          <cell r="B2104" t="str">
            <v>POCO DE VISITA DE ANEIS DE CONCR. PRE-MOLD., P/ESGOTO SANIT., PROF. DE 2,00M, PADRAO CEDAE</v>
          </cell>
          <cell r="C2104" t="str">
            <v>UN</v>
          </cell>
        </row>
        <row r="2105">
          <cell r="A2105" t="str">
            <v>06.013.008-0</v>
          </cell>
          <cell r="B2105" t="str">
            <v>POCO DE VISITA EM ANEIS DE CONCR. PRE-MOLD., P/ESGOTO SANIT., PROF. DE 2,30M, PADRAO CEDAE</v>
          </cell>
          <cell r="C2105" t="str">
            <v>UN</v>
          </cell>
        </row>
        <row r="2106">
          <cell r="A2106" t="str">
            <v>06.013.009-0</v>
          </cell>
          <cell r="B2106" t="str">
            <v>POCO DE VISITA EM ANEIS DE CONCR. PRE-MOLD., P/ESGOTO SANIT., PROF. DE 2,60M, PADRAO CEDAE</v>
          </cell>
          <cell r="C2106" t="str">
            <v>UN</v>
          </cell>
        </row>
        <row r="2107">
          <cell r="A2107" t="str">
            <v>06.013.010-0</v>
          </cell>
          <cell r="B2107" t="str">
            <v>POCO DE VISITA EM ANEIS DE CONCR. PRE-MOLD., P/ESGOTO SANIT., PROF. DE 2,90M, PADRAO CEDAE</v>
          </cell>
          <cell r="C2107" t="str">
            <v>UN</v>
          </cell>
        </row>
        <row r="2108">
          <cell r="A2108" t="str">
            <v>06.013.011-0</v>
          </cell>
          <cell r="B2108" t="str">
            <v>POCO DE VISITA EM ANEIS DE CONCR. PRE-MOLD., P/ESGOTO SANIT., PROF. DE 3,20M, PADRAO CEDAE</v>
          </cell>
          <cell r="C2108" t="str">
            <v>UN</v>
          </cell>
        </row>
        <row r="2109">
          <cell r="A2109" t="str">
            <v>06.013.012-0</v>
          </cell>
          <cell r="B2109" t="str">
            <v>POCO DE VISITA EM ANEIS DE CONCR. PRE-MOLD., P/ESGOTO SANIT., PROF. DE 3,50M, PADRAO CEDAE</v>
          </cell>
          <cell r="C2109" t="str">
            <v>UN</v>
          </cell>
        </row>
        <row r="2110">
          <cell r="A2110" t="str">
            <v>06.013.013-0</v>
          </cell>
          <cell r="B2110" t="str">
            <v>POCO DE VISITA EM ANEIS DE CONCR. PRE-MOLD., P/ESGOTO SANIT., PROF. DE 3,80M, PADRAO CEDAE</v>
          </cell>
          <cell r="C2110" t="str">
            <v>UN</v>
          </cell>
        </row>
        <row r="2111">
          <cell r="A2111" t="str">
            <v>06.013.014-0</v>
          </cell>
          <cell r="B2111" t="str">
            <v>POCO DE VISITA EM ANEIS DE CONCR. PRE-MOLD., P/ESGOTO SANIT., PROF. DE 4,10M, PADRAO CEDAE</v>
          </cell>
          <cell r="C2111" t="str">
            <v>UN</v>
          </cell>
        </row>
        <row r="2112">
          <cell r="A2112" t="str">
            <v>06.013.015-0</v>
          </cell>
          <cell r="B2112" t="str">
            <v>POCO DE VISITA EM ANEIS DE CONCR. PRE-MOLD., P/ESGOTO SANIT., PROF. DE 4,40M, PADRAO CEDAE</v>
          </cell>
          <cell r="C2112" t="str">
            <v>UN</v>
          </cell>
        </row>
        <row r="2113">
          <cell r="A2113" t="str">
            <v>06.013.016-0</v>
          </cell>
          <cell r="B2113" t="str">
            <v>POCO DE VISITA EM ANEIS DE CONCR. PRE-MOLD., P/ESGOTO SANIT., PROF. DE 4,70M, PADRAO CEDAE</v>
          </cell>
          <cell r="C2113" t="str">
            <v>UN</v>
          </cell>
        </row>
        <row r="2114">
          <cell r="A2114" t="str">
            <v>06.013.017-0</v>
          </cell>
          <cell r="B2114" t="str">
            <v>POCO DE VISITA EM ANEIS DE CONCR. PRE-MOLD., P/ESGOTO SANIT., PROF. DE 5,00M, PADRAO CEDAE</v>
          </cell>
          <cell r="C2114" t="str">
            <v>UN</v>
          </cell>
        </row>
        <row r="2115">
          <cell r="A2115" t="str">
            <v>06.013.999-0</v>
          </cell>
          <cell r="B2115" t="str">
            <v>FAMILIA 06.013POCO DE VISITA P/COLETOR ESG.SANIT.</v>
          </cell>
        </row>
        <row r="2116">
          <cell r="A2116" t="str">
            <v>06.014.012-0</v>
          </cell>
          <cell r="B2116" t="str">
            <v>POCO DE VISITA EM ALVEN. DE TIJ. MACICO, PAREDES DE 1 VEZ, DE 1,20 X 1,20 X 1,40M, P/AGUAS PLUVIAIS,DIAM.DE 0,40 A 0,70M</v>
          </cell>
          <cell r="C2116" t="str">
            <v>UN</v>
          </cell>
        </row>
        <row r="2117">
          <cell r="A2117" t="str">
            <v>06.014.013-0</v>
          </cell>
          <cell r="B2117" t="str">
            <v>POCO DE VISITA EM ALVEN. DE TIJ. MACICO, PAREDES DE 1 VEZ, DE 1,30 X 1,30 X 1,40M, P/AGUAS PLUVIAIS, DIAM. DE 0,80M</v>
          </cell>
          <cell r="C2117" t="str">
            <v>UN</v>
          </cell>
        </row>
        <row r="2118">
          <cell r="A2118" t="str">
            <v>06.014.014-0</v>
          </cell>
          <cell r="B2118" t="str">
            <v>POCO DE VISITA EM ALVEN. DE TIJ. MACICO, PAREDES DE 1 VEZ, DE 1,40 X 1,40 X 1,50M, P/AGUAS PLUVIAIS, DIAM. DE 0,90M</v>
          </cell>
          <cell r="C2118" t="str">
            <v>UN</v>
          </cell>
        </row>
        <row r="2119">
          <cell r="A2119" t="str">
            <v>06.014.015-0</v>
          </cell>
          <cell r="B2119" t="str">
            <v>POCO DE VISITA EM ALVEN. DE TIJ. MACICO, PAREDES DE 1 VEZ, DE 1,50 X 1,50 X 1,60M, P/AGUAS PLUVIAIS, DIAM. DE 1,00M</v>
          </cell>
          <cell r="C2119" t="str">
            <v>UN</v>
          </cell>
        </row>
        <row r="2120">
          <cell r="A2120" t="str">
            <v>06.014.016-0</v>
          </cell>
          <cell r="B2120" t="str">
            <v>POCO DE VISITA EM ALVEN. DE TIJ. MACICO, PAREDES DE 1 VEZ, DE 1,60 X 1,60 X 1,70M, P/AGUAS PLUVIAIS, DIAM. DE 1,10M</v>
          </cell>
          <cell r="C2120" t="str">
            <v>UN</v>
          </cell>
        </row>
        <row r="2121">
          <cell r="A2121" t="str">
            <v>06.014.049-0</v>
          </cell>
          <cell r="B2121" t="str">
            <v>CAIXA DE PASSAGEM EM ALVEN. DE TIJ. MACICO, PAREDES DE 1 VEZ, DE 0,40 X 0,40 X 0,60M, S/TAMPA</v>
          </cell>
          <cell r="C2121" t="str">
            <v>UN</v>
          </cell>
        </row>
        <row r="2122">
          <cell r="A2122" t="str">
            <v>06.014.052-0</v>
          </cell>
          <cell r="B2122" t="str">
            <v>CAIXA DE PASSAGEM EM ALVEN. DE TIJ. MACICO, PAREDES DE 1 VEZ, DE 0,40 X 0,60 X 0,60M, S/TAMPA</v>
          </cell>
          <cell r="C2122" t="str">
            <v>UN</v>
          </cell>
        </row>
        <row r="2123">
          <cell r="A2123" t="str">
            <v>06.014.054-0</v>
          </cell>
          <cell r="B2123" t="str">
            <v>CAIXA DE PASSAGEM EM ALVEN. DE TIJ. MACICO, PAREDES DE 1 VEZ, DE 0,60 X 0,60 X 0,80M, S/TAMPA</v>
          </cell>
          <cell r="C2123" t="str">
            <v>UN</v>
          </cell>
        </row>
        <row r="2124">
          <cell r="A2124" t="str">
            <v>06.014.057-0</v>
          </cell>
          <cell r="B2124" t="str">
            <v>CAIXA DE PASSAGEM EM ALVEN. DE TIJ. MACICO, PAREDES DE 1 VEZ, DE 0,60 X 0,60 X 1,00M, S/TAMPA</v>
          </cell>
          <cell r="C2124" t="str">
            <v>UN</v>
          </cell>
        </row>
        <row r="2125">
          <cell r="A2125" t="str">
            <v>06.014.060-0</v>
          </cell>
          <cell r="B2125" t="str">
            <v>CAIXA DE PASSAGEM EM ALVEN. DE TIJ. MACICO, PAREDES DE 1 VEZ, DE 0,40 X 0,40 X 0,60M, INCL. TAMPA DE CONCR. ARMADO 15MPA</v>
          </cell>
          <cell r="C2125" t="str">
            <v>UN</v>
          </cell>
        </row>
        <row r="2126">
          <cell r="A2126" t="str">
            <v>06.014.062-0</v>
          </cell>
          <cell r="B2126" t="str">
            <v>CAIXA DE PASSAGEM EM ALVEN. DE TIJ. MACICO, PAREDES DE 1 VEZ, DE 0,40 X 0,60 X 0,60M, INCL. TAMPA DE CONCR. ARMADO 15MPA</v>
          </cell>
          <cell r="C2126" t="str">
            <v>UN</v>
          </cell>
        </row>
        <row r="2127">
          <cell r="A2127" t="str">
            <v>06.014.064-0</v>
          </cell>
          <cell r="B2127" t="str">
            <v>CAIXA DE PASSAGEM EM ALVEN. DE TIJ. MACICO, PAREDES DE 1 VEZ, DE 0,60 X 0,60 X 0,80M, INCL. TAMPA DE CONCR. ARMADO 15MPA</v>
          </cell>
          <cell r="C2127" t="str">
            <v>UN</v>
          </cell>
        </row>
        <row r="2128">
          <cell r="A2128" t="str">
            <v>06.014.066-0</v>
          </cell>
          <cell r="B2128" t="str">
            <v>CAIXA DE PASSAGEM EM ALVEN. DE TIJ. MACICO, PAREDES DE 1 VEZ, DE 0,60 X 0,60 X 1,00M, INCL. TAMPA DE CONCR. ARMADO 15MPA</v>
          </cell>
          <cell r="C2128" t="str">
            <v>UN</v>
          </cell>
        </row>
        <row r="2129">
          <cell r="A2129" t="str">
            <v>06.014.080-0</v>
          </cell>
          <cell r="B2129" t="str">
            <v>CAIXA P/REGISTRO EM ALVEN.DE TIJ.MACICO,PAREDES DE 1/2 VEZ,DE 0,60 X 0,60 X 0,80M,P/TUBUL.DE FºFº C/DIAM.DE 0,40 A 0,60M</v>
          </cell>
          <cell r="C2129" t="str">
            <v>UN</v>
          </cell>
        </row>
        <row r="2130">
          <cell r="A2130" t="str">
            <v>06.014.081-0</v>
          </cell>
          <cell r="B2130" t="str">
            <v>CAIXA P/REGISTRO EM ALVEN. DE TIJ. MACICO, PAREDES DE 1/2 VEZ, DE 0,55 X 0,55 X 0,70M, P/TUBUL. DE FºFº C/DIAM. DE 0,35M</v>
          </cell>
          <cell r="C2130" t="str">
            <v>UN</v>
          </cell>
        </row>
        <row r="2131">
          <cell r="A2131" t="str">
            <v>06.014.082-0</v>
          </cell>
          <cell r="B2131" t="str">
            <v>CAIXA P/REGISTRO EM ALVEN. DE TIJ. MACICO, PAREDES DE 1/2 VEZ, DE 0,50 X 0,50 X 0,70M, P/TUBUL. DE FºFº C/DIAM. DE 0,30M</v>
          </cell>
          <cell r="C2131" t="str">
            <v>UN</v>
          </cell>
        </row>
        <row r="2132">
          <cell r="A2132" t="str">
            <v>06.014.083-0</v>
          </cell>
          <cell r="B2132" t="str">
            <v>CAIXA P/REGISTRO EM ALVEN. DE TIJ. MACICO, PAREDES DE 1/2 VEZ, DE 0,45 X 0,45 X 0,60M, P/TUBUL. DE FºFº C/DIAM. DE 0,25M</v>
          </cell>
          <cell r="C2132" t="str">
            <v>UN</v>
          </cell>
        </row>
        <row r="2133">
          <cell r="A2133" t="str">
            <v>06.014.084-0</v>
          </cell>
          <cell r="B2133" t="str">
            <v>CAIXA P/REGISTRO EM ALVEN. DE TIJ. MACICO, PAREDES DE 1/2 VEZ, DE 0,40 X 0,40 X 0,50M, P/TUBUL. DE FºFº C/DIAM. DE 0,20M</v>
          </cell>
          <cell r="C2133" t="str">
            <v>UN</v>
          </cell>
        </row>
        <row r="2134">
          <cell r="A2134" t="str">
            <v>06.014.085-0</v>
          </cell>
          <cell r="B2134" t="str">
            <v>CAIXA P/REGISTRO EM ALVEN. DE TIJ. MACICO, PAREDES DE 1/2 VEZ, DE 0,35 X 0,35 X 0,50M, P/TUBUL. DE FºFº C/DIAM. DE 0,15M</v>
          </cell>
          <cell r="C2134" t="str">
            <v>UN</v>
          </cell>
        </row>
        <row r="2135">
          <cell r="A2135" t="str">
            <v>06.014.086-0</v>
          </cell>
          <cell r="B2135" t="str">
            <v>CAIXA P/REGISTRO EM ALVEN. DE TIJ. MACICO, PAREDES DE 1/2 VEZ, DE 0,30 X 0,30 X 0,50M, P/TUBUL. DE FºFº C/DIAM. DE 0,10M</v>
          </cell>
          <cell r="C2135" t="str">
            <v>UN</v>
          </cell>
        </row>
        <row r="2136">
          <cell r="A2136" t="str">
            <v>06.014.087-0</v>
          </cell>
          <cell r="B2136" t="str">
            <v>CAIXA P/REGISTRO EM ALVEN. DE TIJ. MACICO, PAREDES DE 1/2 VEZ, DE 0,28 X 0,28 X 0,50M, P/TUBUL. DE FºFº C/DIAM.DE 0,075M</v>
          </cell>
          <cell r="C2136" t="str">
            <v>UN</v>
          </cell>
        </row>
        <row r="2137">
          <cell r="A2137" t="str">
            <v>06.014.100-1</v>
          </cell>
          <cell r="B2137" t="str">
            <v>CAIXA DE RALO EM ALVEN. DE TIJ. MACICO, DE 0,90 X 1,20 X 1,50M</v>
          </cell>
          <cell r="C2137" t="str">
            <v>UN</v>
          </cell>
        </row>
        <row r="2138">
          <cell r="A2138" t="str">
            <v>06.014.101-0</v>
          </cell>
          <cell r="B2138" t="str">
            <v>CAIXA DE RALO EM ALVEN. DE TIJ. MACICO, DE 0,30 X 0,90 X 0,90M, P/AGUAS PLUVIAIS</v>
          </cell>
          <cell r="C2138" t="str">
            <v>UN</v>
          </cell>
        </row>
        <row r="2139">
          <cell r="A2139" t="str">
            <v>06.014.102-0</v>
          </cell>
          <cell r="B2139" t="str">
            <v>CAIXA DE RALO EM ALVEN. DE TIJ. MACICO, DE 0,30 X 0,90 X 0,90M, P/AGUAS PLUVIAIS, C/BOCA DE LOBO DE FºFº</v>
          </cell>
          <cell r="C2139" t="str">
            <v>UN</v>
          </cell>
        </row>
        <row r="2140">
          <cell r="A2140" t="str">
            <v>06.014.105-0</v>
          </cell>
          <cell r="B2140" t="str">
            <v>CAIXA DE RALO EM ALVEN. DE TIJ. MACICO, DE 0,30 X 0,90 X 0,90M, P/AGUAS PLUVIAIS, INCL.ESCAV.,REATERRO E REMOCAO DO MAT.</v>
          </cell>
          <cell r="C2140" t="str">
            <v>UN</v>
          </cell>
        </row>
        <row r="2141">
          <cell r="A2141" t="str">
            <v>06.014.999-0</v>
          </cell>
          <cell r="B2141" t="str">
            <v>FAMILIA 06.014CAIXAS:AREIA PASSAGEM,P/REGISTRO E POCO ALVEN. AGUAS PLUV.</v>
          </cell>
        </row>
        <row r="2142">
          <cell r="A2142" t="str">
            <v>06.015.010-0</v>
          </cell>
          <cell r="B2142" t="str">
            <v>POCO DE VISITA EM ALVEN. DE BL. DE CONCR.,PAREDES DE 20CM, DE 1,20 X 1,20 X 1,40M, P/AGUAS PLUVIAIS,DIAM.DE 0,40 A 0,70M</v>
          </cell>
          <cell r="C2142" t="str">
            <v>UN</v>
          </cell>
        </row>
        <row r="2143">
          <cell r="A2143" t="str">
            <v>06.015.011-0</v>
          </cell>
          <cell r="B2143" t="str">
            <v>POCO DE VISITA EM ALVEN. DE BL. DE CONCR., PAREDES DE 20CM,DE 1,30 X 1,30 X 1,40M, P/AGUAS PLUVIAIS, DIAM. DE 0,80M</v>
          </cell>
          <cell r="C2143" t="str">
            <v>UN</v>
          </cell>
        </row>
        <row r="2144">
          <cell r="A2144" t="str">
            <v>06.015.012-0</v>
          </cell>
          <cell r="B2144" t="str">
            <v>POCO DE VISITA EM ALVEN. DE BL. DE CONCR., PAREDES DE 20CM,DE 1,40 X 1,40 X 1,50M, P/AGUAS PLUVIAIS, DIAM. DE 0,90M</v>
          </cell>
          <cell r="C2144" t="str">
            <v>UN</v>
          </cell>
        </row>
        <row r="2145">
          <cell r="A2145" t="str">
            <v>06.015.013-0</v>
          </cell>
          <cell r="B2145" t="str">
            <v>POCO DE VISITA EM ALVEN. DE BL. DE CONCR., PAREDES DE 20CM,DE 1,50 X 1,50 X 1,60M, P/AGUAS PLUVIAIS, DIAM. DE 1,00M</v>
          </cell>
          <cell r="C2145" t="str">
            <v>UN</v>
          </cell>
        </row>
        <row r="2146">
          <cell r="A2146" t="str">
            <v>06.015.014-0</v>
          </cell>
          <cell r="B2146" t="str">
            <v>POCO DE VISITA EM ALVEN. DE BL. DE CONCR., PAREDES DE 20CM,DE 1,60 X 1,60 X 1,70M, P/AGUAS PLUVIAIS, DIAM. DE 1,10M</v>
          </cell>
          <cell r="C2146" t="str">
            <v>UN</v>
          </cell>
        </row>
        <row r="2147">
          <cell r="A2147" t="str">
            <v>06.015.015-0</v>
          </cell>
          <cell r="B2147" t="str">
            <v>POCO DE VISITA EM ALVEN. DE BL. DE CONCR., PAREDES DE 20CM,DE 1,70 X 1,70 X 1,80M, P/AGUAS PLUVIAIS, DIAM. DE 1,20M</v>
          </cell>
          <cell r="C2147" t="str">
            <v>UN</v>
          </cell>
        </row>
        <row r="2148">
          <cell r="A2148" t="str">
            <v>06.015.016-0</v>
          </cell>
          <cell r="B2148" t="str">
            <v>POCO DE VISITA EM ALVEN. DE BL. DE CONCR., PAREDES DE 20CM,DE 2,00 X 2,00 X 2,10M, P/AGUAS PLUVIAIS, DIAM. DE 1,50M</v>
          </cell>
          <cell r="C2148" t="str">
            <v>UN</v>
          </cell>
        </row>
        <row r="2149">
          <cell r="A2149" t="str">
            <v>06.015.016-1</v>
          </cell>
          <cell r="B2149" t="str">
            <v>POCO DE VISITA EM ALVEN. DE BL. DE CONCR., PAREDES DE 20CM,DE 2,00 X 2,00 X 2,10M, P/AGUAS PLUVIAIS, DIAM. DE 1,80M</v>
          </cell>
          <cell r="C2149" t="str">
            <v>UN</v>
          </cell>
        </row>
        <row r="2150">
          <cell r="A2150" t="str">
            <v>06.015.030-0</v>
          </cell>
          <cell r="B2150" t="str">
            <v>CAIXA DE RALO EM ALVEN. DE BL. DE CONCR., PAREDES DE 20CM, DE 0,30 X 0,90 X 0,90M, P/AGUAS PLUVIAIS, C/GRELHA DE FºFº</v>
          </cell>
          <cell r="C2150" t="str">
            <v>UN</v>
          </cell>
        </row>
        <row r="2151">
          <cell r="A2151" t="str">
            <v>06.015.031-0</v>
          </cell>
          <cell r="B2151" t="str">
            <v>CAIXA DE RALO EM ALVEN. DE BL. DE CONCR., PAREDES DE 20CM, DE 0,90 X 1,20 X 1,50M, P/AGUAS PLUVIAIS, C/GRELHA DE FºFº</v>
          </cell>
          <cell r="C2151" t="str">
            <v>UN</v>
          </cell>
        </row>
        <row r="2152">
          <cell r="A2152" t="str">
            <v>06.015.999-0</v>
          </cell>
          <cell r="B2152" t="str">
            <v>FAMILIA 06.015CAIXA DE RALO</v>
          </cell>
        </row>
        <row r="2153">
          <cell r="A2153" t="str">
            <v>06.016.001-0</v>
          </cell>
          <cell r="B2153" t="str">
            <v>TAMPAO COMPLETO DE FºFº, DIAM. DE 0,60M, C/ 175KG, P/CHAMINEDE CX. DE AREIA OU POCO DE VISITA</v>
          </cell>
          <cell r="C2153" t="str">
            <v>UN</v>
          </cell>
        </row>
        <row r="2154">
          <cell r="A2154" t="str">
            <v>06.016.002-0</v>
          </cell>
          <cell r="B2154" t="str">
            <v>TAMPAO COMPLETO DE FºFº, TIPO MEDIO, C/ 125KG, P/POCO DE VISITA DE ESGOTO SANIT.</v>
          </cell>
          <cell r="C2154" t="str">
            <v>UN</v>
          </cell>
        </row>
        <row r="2155">
          <cell r="A2155" t="str">
            <v>06.016.003-0</v>
          </cell>
          <cell r="B2155" t="str">
            <v>TAMPAO COMPLETO DE FºFº, TIPO PESADO, C/ 225KG, P/POCO DE VISITA DE ESGOTO SANIT.</v>
          </cell>
          <cell r="C2155" t="str">
            <v>UN</v>
          </cell>
        </row>
        <row r="2156">
          <cell r="A2156" t="str">
            <v>06.016.004-0</v>
          </cell>
          <cell r="B2156" t="str">
            <v>TAMPAO COMPLETO DE FºFº, DIAM. DE 0,40 A 0,60M, C/ 125KG, P/CX. DE REGISTRO</v>
          </cell>
          <cell r="C2156" t="str">
            <v>UN</v>
          </cell>
        </row>
        <row r="2157">
          <cell r="A2157" t="str">
            <v>06.016.005-0</v>
          </cell>
          <cell r="B2157" t="str">
            <v>TAMPAO COMPLETO DE FºFº, TIPO QUADRADO (0,24 X 0,24M), C/ 34KG</v>
          </cell>
          <cell r="C2157" t="str">
            <v>UN</v>
          </cell>
        </row>
        <row r="2158">
          <cell r="A2158" t="str">
            <v>06.016.009-0</v>
          </cell>
          <cell r="B2158" t="str">
            <v>TAMPAO COMPLETO DE FºFº, P/CX. DE INSPECAO OU SEMELHANTE, C/25KG</v>
          </cell>
          <cell r="C2158" t="str">
            <v>UN</v>
          </cell>
        </row>
        <row r="2159">
          <cell r="A2159" t="str">
            <v>06.016.010-0</v>
          </cell>
          <cell r="B2159" t="str">
            <v>GRELHA COMPLETA DE FºFº, DE 0,30 X 0,90M, C/ 135KG, P/CX. DERALO</v>
          </cell>
          <cell r="C2159" t="str">
            <v>UN</v>
          </cell>
        </row>
        <row r="2160">
          <cell r="A2160" t="str">
            <v>06.016.011-0</v>
          </cell>
          <cell r="B2160" t="str">
            <v>GRELHA COMPLETA DE FºFº, DE 0,30 X 0,90M, C/ 85KG, P/CX. DERALO</v>
          </cell>
          <cell r="C2160" t="str">
            <v>UN</v>
          </cell>
        </row>
        <row r="2161">
          <cell r="A2161" t="str">
            <v>06.016.012-0</v>
          </cell>
          <cell r="B2161" t="str">
            <v>GRELHA COMPLETA DE FºFº, DE 0,30 X 0,90M, C/ 135KG, ARTICULADA, PADRAO PREFEITURA-RJ, P/CX. DE RALO</v>
          </cell>
          <cell r="C2161" t="str">
            <v>UN</v>
          </cell>
        </row>
        <row r="2162">
          <cell r="A2162" t="str">
            <v>06.016.015-0</v>
          </cell>
          <cell r="B2162" t="str">
            <v>TAMPAO COMPLETO DE FºFº, ARTICULADO, PESADO, DIAM. DE 0,60M,TIPO AVENIDA</v>
          </cell>
          <cell r="C2162" t="str">
            <v>UN</v>
          </cell>
        </row>
        <row r="2163">
          <cell r="A2163" t="str">
            <v>06.016.016-0</v>
          </cell>
          <cell r="B2163" t="str">
            <v>TAMPAO COMPLETO DE FºFº, TIPO TS (3 SECOES), P/POCO DE VISITA DE ESGOTO SANIT., PADRAO CEDAE, C/ 690KG</v>
          </cell>
          <cell r="C2163" t="str">
            <v>UN</v>
          </cell>
        </row>
        <row r="2164">
          <cell r="A2164" t="str">
            <v>06.016.030-0</v>
          </cell>
          <cell r="B2164" t="str">
            <v>TAMPAO COMPLETO DE FºFº, P/CX. R 1, PADRAO TELEBRAS</v>
          </cell>
          <cell r="C2164" t="str">
            <v>UN</v>
          </cell>
        </row>
        <row r="2165">
          <cell r="A2165" t="str">
            <v>06.016.031-0</v>
          </cell>
          <cell r="B2165" t="str">
            <v>TAMPAO COMPLETO DE FºFº, P/CX. R 2, PADRAO TELEBRAS</v>
          </cell>
          <cell r="C2165" t="str">
            <v>UN</v>
          </cell>
        </row>
        <row r="2166">
          <cell r="A2166" t="str">
            <v>06.016.032-0</v>
          </cell>
          <cell r="B2166" t="str">
            <v>TAMPAO COMPLETO DE FºFº, P/CX. R 3, PADRAO TELEBRAS</v>
          </cell>
          <cell r="C2166" t="str">
            <v>UN</v>
          </cell>
        </row>
        <row r="2167">
          <cell r="A2167" t="str">
            <v>06.016.040-0</v>
          </cell>
          <cell r="B2167" t="str">
            <v>TAMPAO COMPLETO DE FºFº, ARTICULADO, DIAM. DE 0,60M, PADRAORIOLUZ, TIPO LEVE</v>
          </cell>
          <cell r="C2167" t="str">
            <v>UN</v>
          </cell>
        </row>
        <row r="2168">
          <cell r="A2168" t="str">
            <v>06.016.041-0</v>
          </cell>
          <cell r="B2168" t="str">
            <v>TAMPAO COMPLETO DE FºFº, ARTICULADO, DIAM. DE 0,60M, PADRAOCME, TIPO PESADO</v>
          </cell>
          <cell r="C2168" t="str">
            <v>UN</v>
          </cell>
        </row>
        <row r="2169">
          <cell r="A2169" t="str">
            <v>06.016.050-0</v>
          </cell>
          <cell r="B2169" t="str">
            <v>GRELHA P/CANALETA DE FºFº, C/ 0,15M DE LARG.</v>
          </cell>
          <cell r="C2169" t="str">
            <v>M</v>
          </cell>
        </row>
        <row r="2170">
          <cell r="A2170" t="str">
            <v>06.016.051-0</v>
          </cell>
          <cell r="B2170" t="str">
            <v>GRELHA P/CANALETA DE FºFº, C/ 0,20M DE LARG.</v>
          </cell>
          <cell r="C2170" t="str">
            <v>M</v>
          </cell>
        </row>
        <row r="2171">
          <cell r="A2171" t="str">
            <v>06.016.052-0</v>
          </cell>
          <cell r="B2171" t="str">
            <v>GRELHA P/CANALETA DE FºFº, C/ 0,30M DE LARG.</v>
          </cell>
          <cell r="C2171" t="str">
            <v>M</v>
          </cell>
        </row>
        <row r="2172">
          <cell r="A2172" t="str">
            <v>06.016.053-0</v>
          </cell>
          <cell r="B2172" t="str">
            <v>GRELHA P/CANALETA DE FºFº, C/ 0,40M DE LARG.</v>
          </cell>
          <cell r="C2172" t="str">
            <v>M</v>
          </cell>
        </row>
        <row r="2173">
          <cell r="A2173" t="str">
            <v>06.016.060-0</v>
          </cell>
          <cell r="B2173" t="str">
            <v>CAIXA DE PASSEIO DE FºFº, P/REGISTRO, C/ 28KG, PADRAO CEDAE</v>
          </cell>
          <cell r="C2173" t="str">
            <v>UN</v>
          </cell>
        </row>
        <row r="2174">
          <cell r="A2174" t="str">
            <v>06.016.061-0</v>
          </cell>
          <cell r="B2174" t="str">
            <v>CAIXA DE RUA COMPLETA DE FºFº, P/REGISTRO, C/ 59KG, PADRAO CEDAE</v>
          </cell>
          <cell r="C2174" t="str">
            <v>UN</v>
          </cell>
        </row>
        <row r="2175">
          <cell r="A2175" t="str">
            <v>06.016.080-0</v>
          </cell>
          <cell r="B2175" t="str">
            <v>DEGRAU DE FºFº, C/ 2,5KG, FIX. EM CONCR.</v>
          </cell>
          <cell r="C2175" t="str">
            <v>UN</v>
          </cell>
        </row>
        <row r="2176">
          <cell r="A2176" t="str">
            <v>06.016.081-0</v>
          </cell>
          <cell r="B2176" t="str">
            <v>DEGRAU DE FºFº, C/ 3KG, FIX. EM CONCR.</v>
          </cell>
          <cell r="C2176" t="str">
            <v>UN</v>
          </cell>
        </row>
        <row r="2177">
          <cell r="A2177" t="str">
            <v>06.016.082-0</v>
          </cell>
          <cell r="B2177" t="str">
            <v>DEGRAU DE FºFº, C/ 7KG, FIX. EM CONCR.</v>
          </cell>
          <cell r="C2177" t="str">
            <v>UN</v>
          </cell>
        </row>
        <row r="2178">
          <cell r="A2178" t="str">
            <v>06.016.100-0</v>
          </cell>
          <cell r="B2178" t="str">
            <v>TAMPAO MISTO (FºFº E CONCR.), PESADO, DIAM. DE 0,60M, C/ 106KG, CONFORME PROJ. DA CEDAE</v>
          </cell>
          <cell r="C2178" t="str">
            <v>UN</v>
          </cell>
        </row>
        <row r="2179">
          <cell r="A2179" t="str">
            <v>06.016.105-0</v>
          </cell>
          <cell r="B2179" t="str">
            <v>TAMPAO MISTO (FºFº E CONCR.), LEVE, DIAM. DE 0,60M, C/ 36KG,CONFORME PROJ. DA CEDAE</v>
          </cell>
          <cell r="C2179" t="str">
            <v>UN</v>
          </cell>
        </row>
        <row r="2180">
          <cell r="A2180" t="str">
            <v>06.016.999-0</v>
          </cell>
          <cell r="B2180" t="str">
            <v>FAMILIA 06.016ARTEFATOS DE F.F.</v>
          </cell>
        </row>
        <row r="2181">
          <cell r="A2181" t="str">
            <v>06.017.001-0</v>
          </cell>
          <cell r="B2181" t="str">
            <v>POCO DE VISITA, DE ANEIS DE CONCR. PRE-MOLD. P/ESGOTO SANIT., SEGUNDO ESPEC. DA CEDAE, C/PROF. DE 0,60M</v>
          </cell>
          <cell r="C2181" t="str">
            <v>UN</v>
          </cell>
        </row>
        <row r="2182">
          <cell r="A2182" t="str">
            <v>06.017.002-0</v>
          </cell>
          <cell r="B2182" t="str">
            <v>POCO DE VISITA, DE ANEIS DE CONCR. PRE-MOLD. P/ESGOTO SANIT., SEGUNDO ESPEC. DA CEDAE, C/PROF. DE 0,80M</v>
          </cell>
          <cell r="C2182" t="str">
            <v>UN</v>
          </cell>
        </row>
        <row r="2183">
          <cell r="A2183" t="str">
            <v>06.017.003-0</v>
          </cell>
          <cell r="B2183" t="str">
            <v>POCO DE VISITA, DE ANEIS DE CONCR. PRE-MOLD. P/ESGOTO SANIT., SEGUNDO ESPEC. DA CEDAE, C/PROF. DE 1,00M</v>
          </cell>
          <cell r="C2183" t="str">
            <v>UN</v>
          </cell>
        </row>
        <row r="2184">
          <cell r="A2184" t="str">
            <v>06.017.004-0</v>
          </cell>
          <cell r="B2184" t="str">
            <v>POCO DE VISITA, DE ANEIS DE CONCR. PRE-MOLD. P/ESGOTO SANIT., SEGUNDO ESPEC. DA CEDAE, C/PROF. DE 1,05M</v>
          </cell>
          <cell r="C2184" t="str">
            <v>UN</v>
          </cell>
        </row>
        <row r="2185">
          <cell r="A2185" t="str">
            <v>06.017.005-0</v>
          </cell>
          <cell r="B2185" t="str">
            <v>POCO DE VISITA, DE ANEIS DE CONCR. PRE-MOLD. P/ESGOTO SANIT., SEGUNDO ESPEC. DA CEDAE, C/PROF. DE 1,20M</v>
          </cell>
          <cell r="C2185" t="str">
            <v>UN</v>
          </cell>
        </row>
        <row r="2186">
          <cell r="A2186" t="str">
            <v>06.017.006-0</v>
          </cell>
          <cell r="B2186" t="str">
            <v>POCO DE VISITA, DE ANEIS DE CONCR. PRE-MOLD. P/ESGOTO SANIT., SEGUNDO ESPEC. DA CEDAE, C/PROF. DE 1,40M</v>
          </cell>
          <cell r="C2186" t="str">
            <v>UN</v>
          </cell>
        </row>
        <row r="2187">
          <cell r="A2187" t="str">
            <v>06.017.007-0</v>
          </cell>
          <cell r="B2187" t="str">
            <v>POCO DE VISITA, DE ANEIS DE CONCR. PRE-MOLD. P/ESGOTO SANIT., SEGUNDO ESPEC. DA CEDAE, C/PROF. DE 1,50M</v>
          </cell>
          <cell r="C2187" t="str">
            <v>UN</v>
          </cell>
        </row>
        <row r="2188">
          <cell r="A2188" t="str">
            <v>06.017.008-0</v>
          </cell>
          <cell r="B2188" t="str">
            <v>POCO DE VISITA, DE ANEIS DE CONCR. PRE-MOLD. P/ESGOTO SANIT., SEGUNDO ESPEC. DA CEDAE, C/PROF. DE 1,60M</v>
          </cell>
          <cell r="C2188" t="str">
            <v>UN</v>
          </cell>
        </row>
        <row r="2189">
          <cell r="A2189" t="str">
            <v>06.017.009-0</v>
          </cell>
          <cell r="B2189" t="str">
            <v>POCO DE VISITA, DE ANEIS DE CONCR. PRE-MOLD. P/ESGOTO SANIT., SEGUNDO ESPEC. DA CEDAE, C/PROF. DE 1,70M</v>
          </cell>
          <cell r="C2189" t="str">
            <v>UN</v>
          </cell>
        </row>
        <row r="2190">
          <cell r="A2190" t="str">
            <v>06.017.010-0</v>
          </cell>
          <cell r="B2190" t="str">
            <v>POCO DE VISITA, DE ANEIS DE CONCR. PRE-MOLD. P/ESGOTO SANIT., SEGUNDO ESPEC. DA CEDAE, C/PROF. DE 2,00M</v>
          </cell>
          <cell r="C2190" t="str">
            <v>UN</v>
          </cell>
        </row>
        <row r="2191">
          <cell r="A2191" t="str">
            <v>06.017.011-0</v>
          </cell>
          <cell r="B2191" t="str">
            <v>POCO DE VISITA, DE ANEIS DE CONCR. PRE-MOLD. P/ESGOTO SANIT., SEGUNDO ESPEC. DA CEDAE, C/PROF. DE 2,30M</v>
          </cell>
          <cell r="C2191" t="str">
            <v>UN</v>
          </cell>
        </row>
        <row r="2192">
          <cell r="A2192" t="str">
            <v>06.017.012-0</v>
          </cell>
          <cell r="B2192" t="str">
            <v>POCO DE VISITA, DE ANEIS DE CONCR. PRE-MOLD. P/ESGOTO SANIT., SEGUNDO ESPEC. DA CEDAE, C/PROF. DE 2,60M</v>
          </cell>
          <cell r="C2192" t="str">
            <v>UN</v>
          </cell>
        </row>
        <row r="2193">
          <cell r="A2193" t="str">
            <v>06.017.013-0</v>
          </cell>
          <cell r="B2193" t="str">
            <v>POCO DE VISITA, DE ANEIS DE CONCR. PRE-MOLD. P/ESGOTO SANIT., SEGUNDO ESPEC. DA CEDAE, C/PROF. DE 2,90M</v>
          </cell>
          <cell r="C2193" t="str">
            <v>UN</v>
          </cell>
        </row>
        <row r="2194">
          <cell r="A2194" t="str">
            <v>06.017.014-0</v>
          </cell>
          <cell r="B2194" t="str">
            <v>POCO DE VISITA, DE ANEIS DE CONCR. PRE-MOLD. P/ESGOTO SANIT., SEGUNDO ESPEC. DA CEDAE, C/PROF. DE 3,20M</v>
          </cell>
          <cell r="C2194" t="str">
            <v>UN</v>
          </cell>
        </row>
        <row r="2195">
          <cell r="A2195" t="str">
            <v>06.017.015-0</v>
          </cell>
          <cell r="B2195" t="str">
            <v>POCO DE VISITA, DE ANEIS DE CONCR. PRE-MOLD. P/ESGOTO SANIT., SEGUNDO ESPEC. DA CEDAE, C/PROF. DE 3,50M</v>
          </cell>
          <cell r="C2195" t="str">
            <v>UN</v>
          </cell>
        </row>
        <row r="2196">
          <cell r="A2196" t="str">
            <v>06.017.016-0</v>
          </cell>
          <cell r="B2196" t="str">
            <v>POCO DE VISITA, DE ANEIS DE CONCR. PRE-MOLD. P/ESGOTO SANIT., SEGUNDO ESPEC. DA CEDAE, C/PROF. DE 3,80M</v>
          </cell>
          <cell r="C2196" t="str">
            <v>UN</v>
          </cell>
        </row>
        <row r="2197">
          <cell r="A2197" t="str">
            <v>06.017.017-0</v>
          </cell>
          <cell r="B2197" t="str">
            <v>POCO DE VISITA, DE ANEIS DE CONCR. PRE-MOLD. P/ESGOTO SANIT., SEGUNDO ESPEC. DA CEDAE, C/PROF. DE 4,10M</v>
          </cell>
          <cell r="C2197" t="str">
            <v>UN</v>
          </cell>
        </row>
        <row r="2198">
          <cell r="A2198" t="str">
            <v>06.017.018-0</v>
          </cell>
          <cell r="B2198" t="str">
            <v>POCO DE VISITA, DE ANEIS DE CONCR. PRE-MOLD. P/ESGOTO SANIT., SEGUNDO ESPEC. DA CEDAE, C/PROF. DE 4,40M</v>
          </cell>
          <cell r="C2198" t="str">
            <v>UN</v>
          </cell>
        </row>
        <row r="2199">
          <cell r="A2199" t="str">
            <v>06.017.019-0</v>
          </cell>
          <cell r="B2199" t="str">
            <v>POCO DE VISITA, DE ANEIS DE CONCR. PRE-MOLD. P/ESGOTO SANIT., SEGUNDO ESPEC. DA CEDAE, C/PROF. DE 4,70M</v>
          </cell>
          <cell r="C2199" t="str">
            <v>UN</v>
          </cell>
        </row>
        <row r="2200">
          <cell r="A2200" t="str">
            <v>06.017.020-0</v>
          </cell>
          <cell r="B2200" t="str">
            <v>POCO DE VISITA, DE ANEIS DE CONCR. PRE-MOLD. P/ESGOTO SANIT., SEGUNDO ESPEC. DA CEDAE, C/PROF. DE 5,00M</v>
          </cell>
          <cell r="C2200" t="str">
            <v>UN</v>
          </cell>
        </row>
        <row r="2201">
          <cell r="A2201" t="str">
            <v>06.017.021-0</v>
          </cell>
          <cell r="B2201" t="str">
            <v>POCO DE VISITA, DE ANEIS DE CONCR. PRE-MOLD. P/ESGOTO SANIT., SEGUNDO ESPEC. DA CEDAE, C/PROF. DE 5,30M</v>
          </cell>
          <cell r="C2201" t="str">
            <v>UN</v>
          </cell>
        </row>
        <row r="2202">
          <cell r="A2202" t="str">
            <v>06.017.022-0</v>
          </cell>
          <cell r="B2202" t="str">
            <v>POCO DE VISITA, DE ANEIS DE CONCR. PRE-MOLD. P/ESGOTO SANIT., SEGUNDO ESPEC. DA CEDAE, C/PROF. DE 5,60M</v>
          </cell>
          <cell r="C2202" t="str">
            <v>UN</v>
          </cell>
        </row>
        <row r="2203">
          <cell r="A2203" t="str">
            <v>06.017.023-0</v>
          </cell>
          <cell r="B2203" t="str">
            <v>POCO DE VISITA, DE ANEIS DE CONCR. PRE-MOLD. P/ESGOTO SANIT., SEGUNDO ESPEC. DA CEDAE, C/PROF. DE 5,90M</v>
          </cell>
          <cell r="C2203" t="str">
            <v>UN</v>
          </cell>
        </row>
        <row r="2204">
          <cell r="A2204" t="str">
            <v>06.017.024-0</v>
          </cell>
          <cell r="B2204" t="str">
            <v>POCO DE VISITA, DE ANEIS DE CONCR. PRE-MOLD. P/ESGOTO SANIT., SEGUNDO ESPEC. DA CEDAE, C/PROF. DE 6,20M</v>
          </cell>
          <cell r="C2204" t="str">
            <v>UN</v>
          </cell>
        </row>
        <row r="2205">
          <cell r="A2205" t="str">
            <v>06.017.025-0</v>
          </cell>
          <cell r="B2205" t="str">
            <v>POCO DE VISITA, DE ANEIS DE CONCR. PRE-MOLD. P/ESGOTO SANIT., SEGUNDO ESPEC. DA CEDAE, C/PROF. DE 6,50M</v>
          </cell>
          <cell r="C2205" t="str">
            <v>UN</v>
          </cell>
        </row>
        <row r="2206">
          <cell r="A2206" t="str">
            <v>06.017.026-0</v>
          </cell>
          <cell r="B2206" t="str">
            <v>POCO DE VISITA, DE ANEIS DE CONCR. PRE-MOLD. P/ESGOTO SANIT., SEGUNDO ESPEC. DA CEDAE, C/PROF. DE 6,80M</v>
          </cell>
          <cell r="C2206" t="str">
            <v>UN</v>
          </cell>
        </row>
        <row r="2207">
          <cell r="A2207" t="str">
            <v>06.017.027-0</v>
          </cell>
          <cell r="B2207" t="str">
            <v>POCO DE VISITA, DE ANEIS DE CONCR. PRE-MOLD. P/ESGOTO SANIT., SEGUNDO ESPEC. DA CEDAE, C/PROF. DE 7,10M</v>
          </cell>
          <cell r="C2207" t="str">
            <v>UN</v>
          </cell>
        </row>
        <row r="2208">
          <cell r="A2208" t="str">
            <v>06.017.040-0</v>
          </cell>
          <cell r="B2208" t="str">
            <v>BASE E FUNDO DE CONCR. SIMPLES, P/POCO DE VISITA, PADRAO CEDAE, DE ANEIS PRE-MOLD. C/DIAM. DE 0,60M</v>
          </cell>
          <cell r="C2208" t="str">
            <v>UN</v>
          </cell>
        </row>
        <row r="2209">
          <cell r="A2209" t="str">
            <v>06.017.041-0</v>
          </cell>
          <cell r="B2209" t="str">
            <v>BASE E FUNDO DE CONCR. SIMPLES, P/POCO DE VISITA, PADRAO CEDAE, DE ANEIS PRE-MOLD. C/DIAM. DE 1,10M</v>
          </cell>
          <cell r="C2209" t="str">
            <v>UN</v>
          </cell>
        </row>
        <row r="2210">
          <cell r="A2210" t="str">
            <v>06.017.042-0</v>
          </cell>
          <cell r="B2210" t="str">
            <v>CORPO DE POCO DE VISITA, DE ANEIS PRE-MOLD., C/DIAM. DE 0,60M, S/DEGRAUS</v>
          </cell>
          <cell r="C2210" t="str">
            <v>M</v>
          </cell>
        </row>
        <row r="2211">
          <cell r="A2211" t="str">
            <v>06.017.043-0</v>
          </cell>
          <cell r="B2211" t="str">
            <v>CORPO DE POCO DE VISITA, DE ANEIS PRE-MOLD., C/DIAM. DE 1,10M, S/DEGRAUS</v>
          </cell>
          <cell r="C2211" t="str">
            <v>M</v>
          </cell>
        </row>
        <row r="2212">
          <cell r="A2212" t="str">
            <v>06.017.044-0</v>
          </cell>
          <cell r="B2212" t="str">
            <v>CORPO DE POCO DE VISITA, DE ANEIS PRE-MOLD., C/DIAM. DE 0,60M, C/DEGRAUS DE FºFº</v>
          </cell>
          <cell r="C2212" t="str">
            <v>M</v>
          </cell>
        </row>
        <row r="2213">
          <cell r="A2213" t="str">
            <v>06.017.045-0</v>
          </cell>
          <cell r="B2213" t="str">
            <v>CORPO DE POCO DE VISITA, DE ANEIS PRE-MOLD., C/DIAM. DE 1,10M, C/DEGRAUS DE FºFº</v>
          </cell>
          <cell r="C2213" t="str">
            <v>M</v>
          </cell>
        </row>
        <row r="2214">
          <cell r="A2214" t="str">
            <v>06.017.999-0</v>
          </cell>
          <cell r="B2214" t="str">
            <v>FAMILIA 06.017POCO DE VISITA</v>
          </cell>
        </row>
        <row r="2215">
          <cell r="A2215" t="str">
            <v>06.018.001-0</v>
          </cell>
          <cell r="B2215" t="str">
            <v>CAIXA DE ANEIS PRE-MOLD. DE CONCR., TIPO "C", PADRAO CEDAE,P/REGISTROS ATE 200MM</v>
          </cell>
          <cell r="C2215" t="str">
            <v>UN</v>
          </cell>
        </row>
        <row r="2216">
          <cell r="A2216" t="str">
            <v>06.018.002-0</v>
          </cell>
          <cell r="B2216" t="str">
            <v>CAIXA DE ANEIS PRE-MOLD. DE CONCR., TIPO "D", PADRAO CEDAE,P/REGISTROS C/DIAM. DE 250 A 600MM</v>
          </cell>
          <cell r="C2216" t="str">
            <v>UN</v>
          </cell>
        </row>
        <row r="2217">
          <cell r="A2217" t="str">
            <v>06.018.003-0</v>
          </cell>
          <cell r="B2217" t="str">
            <v>CAIXA DE ANEIS PRE-MOLD. DE CONCR., TIPO "B", PADRAO CEDAE,P/VENTOSAS</v>
          </cell>
          <cell r="C2217" t="str">
            <v>UN</v>
          </cell>
        </row>
        <row r="2218">
          <cell r="A2218" t="str">
            <v>06.018.004-0</v>
          </cell>
          <cell r="B2218" t="str">
            <v>PAREDE CILINDRICA DE ANEIS PRE-MOLD. DE CONCR. ARMADO, P/CX.DE INSPECAO, DIAM. INT. DE 2,00M, PADRAO CEDAE</v>
          </cell>
          <cell r="C2218" t="str">
            <v>M</v>
          </cell>
        </row>
        <row r="2219">
          <cell r="A2219" t="str">
            <v>06.018.999-0</v>
          </cell>
          <cell r="B2219" t="str">
            <v>FAMILIA 06.018CAIXA DE ANEIS DE CONC. P/REGISTRO</v>
          </cell>
        </row>
        <row r="2220">
          <cell r="A2220" t="str">
            <v>06.020.080-0</v>
          </cell>
          <cell r="B2220" t="str">
            <v>MONTAGEM E ASSENT. DE TUBUL. DE CHAPA DE ACO DE 3/16" DE ESP., C/ 6,00M DE COMPR. E 150MM DE DIAM.</v>
          </cell>
          <cell r="C2220" t="str">
            <v>M</v>
          </cell>
        </row>
        <row r="2221">
          <cell r="A2221" t="str">
            <v>06.020.081-0</v>
          </cell>
          <cell r="B2221" t="str">
            <v>MONTAGEM E ASSENT. DE TUBUL. DE CHAPA DE ACO DE 3/16" DE ESP., C/ 6,00M DE COMPR. E 200MM DE DIAM.</v>
          </cell>
          <cell r="C2221" t="str">
            <v>M</v>
          </cell>
        </row>
        <row r="2222">
          <cell r="A2222" t="str">
            <v>06.020.082-0</v>
          </cell>
          <cell r="B2222" t="str">
            <v>MONTAGEM E ASSENT. DE TUBUL. DE CHAPA DE ACO DE 3/16" DE ESP., C/ 6,00M DE COMPR. E 250MM DE DIAM.</v>
          </cell>
          <cell r="C2222" t="str">
            <v>M</v>
          </cell>
        </row>
        <row r="2223">
          <cell r="A2223" t="str">
            <v>06.020.083-0</v>
          </cell>
          <cell r="B2223" t="str">
            <v>MONTAGEM E ASSENT. DE TUBUL. DE CHAPA DE ACO DE 3/16" DE ESP., C/ 6,00M DE COMPR. E 300MM DE DIAM.</v>
          </cell>
          <cell r="C2223" t="str">
            <v>M</v>
          </cell>
        </row>
        <row r="2224">
          <cell r="A2224" t="str">
            <v>06.020.084-0</v>
          </cell>
          <cell r="B2224" t="str">
            <v>MONTAGEM E ASSENT. DE TUBUL. DE CHAPA DE ACO DE 3/16" DE ESP., C/ 6,00M DE COMPR. E 350MM DE DIAM.</v>
          </cell>
          <cell r="C2224" t="str">
            <v>M</v>
          </cell>
        </row>
        <row r="2225">
          <cell r="A2225" t="str">
            <v>06.020.085-0</v>
          </cell>
          <cell r="B2225" t="str">
            <v>MONTAGEM E ASSENT. DE TUBUL. DE CHAPA DE ACO DE 3/16" DE ESP., C/ 6,00M DE COMPR. E 400MM DE DIAM.</v>
          </cell>
          <cell r="C2225" t="str">
            <v>M</v>
          </cell>
        </row>
        <row r="2226">
          <cell r="A2226" t="str">
            <v>06.020.090-0</v>
          </cell>
          <cell r="B2226" t="str">
            <v>MONTAGEM E ASSENT. DE TUBUL. DE CHAPA DE ACO DE 1/4" DE ESP., C/ 6,00M DE COMPR. E 150MM DE DIAM.</v>
          </cell>
          <cell r="C2226" t="str">
            <v>M</v>
          </cell>
        </row>
        <row r="2227">
          <cell r="A2227" t="str">
            <v>06.020.091-0</v>
          </cell>
          <cell r="B2227" t="str">
            <v>MONTAGEM E ASSENT. DE TUBUL. DE CHAPA DE ACO DE 1/4" DE ESP., C/ 6,00M DE COMPR. E 200MM DE DIAM.</v>
          </cell>
          <cell r="C2227" t="str">
            <v>M</v>
          </cell>
        </row>
        <row r="2228">
          <cell r="A2228" t="str">
            <v>06.020.092-0</v>
          </cell>
          <cell r="B2228" t="str">
            <v>MONTAGEM E ASSENT. DE TUBUL. DE CHAPA DE ACO DE 1/4" DE ESP., C/ 6,00M DE COMPR. E 250MM DE DIAM.</v>
          </cell>
          <cell r="C2228" t="str">
            <v>M</v>
          </cell>
        </row>
        <row r="2229">
          <cell r="A2229" t="str">
            <v>06.020.093-0</v>
          </cell>
          <cell r="B2229" t="str">
            <v>MONTAGEM E ASSENT. DE TUBUL. DE CHAPA DE ACO DE 1/4" DE ESP., C/ 6,00M DE COMPR. E 300MM DE DIAM.</v>
          </cell>
          <cell r="C2229" t="str">
            <v>M</v>
          </cell>
        </row>
        <row r="2230">
          <cell r="A2230" t="str">
            <v>06.020.094-0</v>
          </cell>
          <cell r="B2230" t="str">
            <v>MONTAGEM E ASSENT. DE TUBUL. DE CHAPA DE ACO DE 1/4" DE ESP., C/ 6,00M DE COMPR. E 350MM DE DIAM.</v>
          </cell>
          <cell r="C2230" t="str">
            <v>M</v>
          </cell>
        </row>
        <row r="2231">
          <cell r="A2231" t="str">
            <v>06.020.095-0</v>
          </cell>
          <cell r="B2231" t="str">
            <v>MONTAGEM E ASSENT. DE TUBUL. DE CHAPA DE ACO DE 1/4" DE ESP., C/ 6,00M DE COMPR. E 400MM DE DIAM.</v>
          </cell>
          <cell r="C2231" t="str">
            <v>M</v>
          </cell>
        </row>
        <row r="2232">
          <cell r="A2232" t="str">
            <v>06.020.096-0</v>
          </cell>
          <cell r="B2232" t="str">
            <v>MONTAGEM E ASSENT. DE TUBUL. DE CHAPA DE ACO DE 1/4" DE ESP., C/ 6,00M DE COMPR. E 450MM DE DIAM.</v>
          </cell>
          <cell r="C2232" t="str">
            <v>M</v>
          </cell>
        </row>
        <row r="2233">
          <cell r="A2233" t="str">
            <v>06.020.097-0</v>
          </cell>
          <cell r="B2233" t="str">
            <v>MONTAGEM E ASSENT. DE TUBUL. DE CHAPA DE ACO DE 1/4" DE ESP., C/ 6,00M DE COMPR. E 500MM DE DIAM.</v>
          </cell>
          <cell r="C2233" t="str">
            <v>M</v>
          </cell>
        </row>
        <row r="2234">
          <cell r="A2234" t="str">
            <v>06.020.098-0</v>
          </cell>
          <cell r="B2234" t="str">
            <v>MONTAGEM E ASSENT. DE TUBUL. DE CHAPA DE ACO DE 1/4" DE ESP., C/ 6,00M DE COMPR. E 600MM DE DIAM.</v>
          </cell>
          <cell r="C2234" t="str">
            <v>M</v>
          </cell>
        </row>
        <row r="2235">
          <cell r="A2235" t="str">
            <v>06.020.100-0</v>
          </cell>
          <cell r="B2235" t="str">
            <v>MONTAGEM E ASSENT. DE TUBUL. DE CHAPA DE ACO DE 5/16" DE ESP., C/ 6,00M DE COMPR. E 300MM DE DIAM.</v>
          </cell>
          <cell r="C2235" t="str">
            <v>M</v>
          </cell>
        </row>
        <row r="2236">
          <cell r="A2236" t="str">
            <v>06.020.101-0</v>
          </cell>
          <cell r="B2236" t="str">
            <v>MONTAGEM E ASSENT. DE TUBUL. DE CHAPA DE ACO DE 5/16" DE ESP., C/ 6,00M DE COMPR. E 350MM DE DIAM.</v>
          </cell>
          <cell r="C2236" t="str">
            <v>M</v>
          </cell>
        </row>
        <row r="2237">
          <cell r="A2237" t="str">
            <v>06.020.102-0</v>
          </cell>
          <cell r="B2237" t="str">
            <v>MONTAGEM E ASSENT. DE TUBUL. DE CHAPA DE ACO DE 5/16" DE ESP., C/ 6,00M DE COMPR. E 400MM DE DIAM.</v>
          </cell>
          <cell r="C2237" t="str">
            <v>M</v>
          </cell>
        </row>
        <row r="2238">
          <cell r="A2238" t="str">
            <v>06.020.103-0</v>
          </cell>
          <cell r="B2238" t="str">
            <v>MONTAGEM E ASSENT. DE TUBUL. DE CHAPA DE ACO DE 5/16" DE ESP., C/ 6,00M DE COMPR. E 450MM DE DIAM.</v>
          </cell>
          <cell r="C2238" t="str">
            <v>M</v>
          </cell>
        </row>
        <row r="2239">
          <cell r="A2239" t="str">
            <v>06.020.104-0</v>
          </cell>
          <cell r="B2239" t="str">
            <v>MONTAGEM E ASSENT. DE TUBUL. DE CHAPA DE ACO DE 5/16" DE ESP., C/ 6,00M DE COMPR. E 500MM DE DIAM.</v>
          </cell>
          <cell r="C2239" t="str">
            <v>M</v>
          </cell>
        </row>
        <row r="2240">
          <cell r="A2240" t="str">
            <v>06.020.105-0</v>
          </cell>
          <cell r="B2240" t="str">
            <v>MONTAGEM E ASSENT. DE TUBUL. DE CHAPA DE ACO DE 5/16" DE ESP., C/ 6,00M DE COMPR. E 600MM DE DIAM.</v>
          </cell>
          <cell r="C2240" t="str">
            <v>M</v>
          </cell>
        </row>
        <row r="2241">
          <cell r="A2241" t="str">
            <v>06.020.106-0</v>
          </cell>
          <cell r="B2241" t="str">
            <v>MONTAGEM E ASSENT. DE TUBUL. DE CHAPA DE ACO DE 5/16" DE ESP., C/ 6,00M DE COMPR. E 700MM DE DIAM.</v>
          </cell>
          <cell r="C2241" t="str">
            <v>M</v>
          </cell>
        </row>
        <row r="2242">
          <cell r="A2242" t="str">
            <v>06.020.110-0</v>
          </cell>
          <cell r="B2242" t="str">
            <v>MONTAGEM E ASSENT. DE TUBUL. DE CHAPA DE ACO DE 3/8" DE ESP., C/ 6,00M DE COMPR. E 350MM DE DIAM.</v>
          </cell>
          <cell r="C2242" t="str">
            <v>M</v>
          </cell>
        </row>
        <row r="2243">
          <cell r="A2243" t="str">
            <v>06.020.111-0</v>
          </cell>
          <cell r="B2243" t="str">
            <v>MONTAGEM E ASSENT. DE TUBUL. DE CHAPA DE ACO DE 3/8" DE ESP., C/ 6,00M DE COMPR. E 400MM DE DIAM.</v>
          </cell>
          <cell r="C2243" t="str">
            <v>M</v>
          </cell>
        </row>
        <row r="2244">
          <cell r="A2244" t="str">
            <v>06.020.112-0</v>
          </cell>
          <cell r="B2244" t="str">
            <v>MONTAGEM E ASSENT. DE TUBUL. DE CHAPA DE ACO DE 3/8" DE ESP., C/ 6,00M DE COMPR. E 500MM DE DIAM.</v>
          </cell>
          <cell r="C2244" t="str">
            <v>M</v>
          </cell>
        </row>
        <row r="2245">
          <cell r="A2245" t="str">
            <v>06.020.113-0</v>
          </cell>
          <cell r="B2245" t="str">
            <v>MONTAGEM E ASSENT. DE TUBUL. DE CHAPA DE ACO DE 3/8" DE ESP., C/ 6,00M DE COMPR. E 600MM DE DIAM.</v>
          </cell>
          <cell r="C2245" t="str">
            <v>M</v>
          </cell>
        </row>
        <row r="2246">
          <cell r="A2246" t="str">
            <v>06.020.114-0</v>
          </cell>
          <cell r="B2246" t="str">
            <v>MONTAGEM E ASSENT. DE TUBUL. DE CHAPA DE ACO DE 3/8" DE ESP., C/ 6,00M DE COMPR. E 700MM DE DIAM.</v>
          </cell>
          <cell r="C2246" t="str">
            <v>M</v>
          </cell>
        </row>
        <row r="2247">
          <cell r="A2247" t="str">
            <v>06.020.115-0</v>
          </cell>
          <cell r="B2247" t="str">
            <v>MONTAGEM E ASSENT. DE TUBUL. DE CHAPA DE ACO DE 3/8" DE ESP., C/ 6,00M DE COMPR. E 800MM DE DIAM.</v>
          </cell>
          <cell r="C2247" t="str">
            <v>M</v>
          </cell>
        </row>
        <row r="2248">
          <cell r="A2248" t="str">
            <v>06.020.116-0</v>
          </cell>
          <cell r="B2248" t="str">
            <v>MONTAGEM E ASSENT. DE TUBUL. DE CHAPA DE ACO DE 3/8" DE ESP., C/ 6,00M DE COMPR. E 900MM DE DIAM.</v>
          </cell>
          <cell r="C2248" t="str">
            <v>M</v>
          </cell>
        </row>
        <row r="2249">
          <cell r="A2249" t="str">
            <v>06.020.117-0</v>
          </cell>
          <cell r="B2249" t="str">
            <v>MONTAGEM E ASSENT. DE TUBUL. DE CHAPA DE ACO DE 3/8" DE ESP., C/ 6,00M DE COMPR. E 1000MM DE DIAM.</v>
          </cell>
          <cell r="C2249" t="str">
            <v>M</v>
          </cell>
        </row>
        <row r="2250">
          <cell r="A2250" t="str">
            <v>06.020.118-0</v>
          </cell>
          <cell r="B2250" t="str">
            <v>MONTAGEM E ASSENT. DE TUBUL. DE CHAPA DE ACO DE 3/8" DE ESP., C/ 6,00M DE COMPR. E 1200MM DE DIAM.</v>
          </cell>
          <cell r="C2250" t="str">
            <v>M</v>
          </cell>
        </row>
        <row r="2251">
          <cell r="A2251" t="str">
            <v>06.020.119-0</v>
          </cell>
          <cell r="B2251" t="str">
            <v>MONTAGEM E ASSENT. DE TUBUL. DE CHAPA DE ACO DE 3/8" DE ESP., C/ 6,00M DE COMPR. E 1300MM DE DIAM.</v>
          </cell>
          <cell r="C2251" t="str">
            <v>M</v>
          </cell>
        </row>
        <row r="2252">
          <cell r="A2252" t="str">
            <v>06.020.120-0</v>
          </cell>
          <cell r="B2252" t="str">
            <v>MONTAGEM E ASSENT. DE TUBUL. DE CHAPA DE ACO DE 3/8" DE ESP., C/ 6,00M DE COMPR. E 1500MM DE DIAM.</v>
          </cell>
          <cell r="C2252" t="str">
            <v>M</v>
          </cell>
        </row>
        <row r="2253">
          <cell r="A2253" t="str">
            <v>06.020.130-0</v>
          </cell>
          <cell r="B2253" t="str">
            <v>MONTAGEM E ASSENT. DE TUBUL. DE CHAPA DE ACO DE 1/2" DE ESP., C/ 6,00M DE COMPR. E 600MM DE DIAM.</v>
          </cell>
          <cell r="C2253" t="str">
            <v>M</v>
          </cell>
        </row>
        <row r="2254">
          <cell r="A2254" t="str">
            <v>06.020.131-0</v>
          </cell>
          <cell r="B2254" t="str">
            <v>MONTAGEM E ASSENT. DE TUBUL. DE CHAPA DE ACO DE 1/2" DE ESP., C/ 6,00M DE COMPR. E 700MM DE DIAM.</v>
          </cell>
          <cell r="C2254" t="str">
            <v>M</v>
          </cell>
        </row>
        <row r="2255">
          <cell r="A2255" t="str">
            <v>06.020.132-0</v>
          </cell>
          <cell r="B2255" t="str">
            <v>MONTAGEM E ASSENT. DE TUBUL. DE CHAPA DE ACO DE 1/2" DE ESP., C/ 6,00M DE COMPR. E 800MM DE DIAM.</v>
          </cell>
          <cell r="C2255" t="str">
            <v>M</v>
          </cell>
        </row>
        <row r="2256">
          <cell r="A2256" t="str">
            <v>06.020.133-0</v>
          </cell>
          <cell r="B2256" t="str">
            <v>MONTAGEM E ASSENT. DE TUBUL. DE CHAPA DE ACO DE 1/2" DE ESP., C/ 6,00M DE COMPR. E 900MM DE DIAM.</v>
          </cell>
          <cell r="C2256" t="str">
            <v>M</v>
          </cell>
        </row>
        <row r="2257">
          <cell r="A2257" t="str">
            <v>06.020.134-0</v>
          </cell>
          <cell r="B2257" t="str">
            <v>MONTAGEM E ASSENT. DE TUBUL. DE CHAPA DE ACO DE 1/2" DE ESP., C/ 6,00M DE COMPR. E 1000MM DE DIAM.</v>
          </cell>
          <cell r="C2257" t="str">
            <v>M</v>
          </cell>
        </row>
        <row r="2258">
          <cell r="A2258" t="str">
            <v>06.020.135-0</v>
          </cell>
          <cell r="B2258" t="str">
            <v>MONTAGEM E ASSENT. DE TUBUL. DE CHAPA DE ACO DE 1/2" DE ESP., C/ 6,00M DE COMPR. E 1200MM DE DIAM.</v>
          </cell>
          <cell r="C2258" t="str">
            <v>M</v>
          </cell>
        </row>
        <row r="2259">
          <cell r="A2259" t="str">
            <v>06.020.136-0</v>
          </cell>
          <cell r="B2259" t="str">
            <v>MONTAGEM E ASSENT. DE TUBUL. DE CHAPA DE ACO DE 1/2" DE ESP., C/ 6,00M DE COMPR. E 1500MM DE DIAM.</v>
          </cell>
          <cell r="C2259" t="str">
            <v>M</v>
          </cell>
        </row>
        <row r="2260">
          <cell r="A2260" t="str">
            <v>06.020.137-0</v>
          </cell>
          <cell r="B2260" t="str">
            <v>MONTAGEM E ASSENT. DE TUBUL. DE CHAPA DE ACO DE 1/2" DE ESP., C/ 6,00M DE COMPR. E 1750MM DE DIAM.</v>
          </cell>
          <cell r="C2260" t="str">
            <v>M</v>
          </cell>
        </row>
        <row r="2261">
          <cell r="A2261" t="str">
            <v>06.020.138-0</v>
          </cell>
          <cell r="B2261" t="str">
            <v>MONTAGEM E ASSENT. DE TUBUL. DE CHAPA DE ACO DE 1/2" DE ESP., C/ 6,00M DE COMPR. E 1800MM DE DIAM.</v>
          </cell>
          <cell r="C2261" t="str">
            <v>M</v>
          </cell>
        </row>
        <row r="2262">
          <cell r="A2262" t="str">
            <v>06.020.139-0</v>
          </cell>
          <cell r="B2262" t="str">
            <v>MONTAGEM E ASSENT. DE TUBUL. DE CHAPA DE ACO DE 1/2" DE ESP., C/ 6,00M DE COMPR. E 2000MM DE DIAM.</v>
          </cell>
          <cell r="C2262" t="str">
            <v>M</v>
          </cell>
        </row>
        <row r="2263">
          <cell r="A2263" t="str">
            <v>06.020.140-0</v>
          </cell>
          <cell r="B2263" t="str">
            <v>MONTAGEM E ASSENT. DE TUBUL. DE CHAPA DE ACO DE 1/2" DE ESP., C/ 6,00M DE COMPR. E 2500MM DE DIAM.</v>
          </cell>
          <cell r="C2263" t="str">
            <v>M</v>
          </cell>
        </row>
        <row r="2264">
          <cell r="A2264" t="str">
            <v>06.020.150-0</v>
          </cell>
          <cell r="B2264" t="str">
            <v>MONTAGEM E ASSENT. DE TUBUL. DE CHAPA DE ACO DE 5/8" DE ESP., C/ 6,00M DE COMPR. E 1800MM DE DIAM.</v>
          </cell>
          <cell r="C2264" t="str">
            <v>M</v>
          </cell>
        </row>
        <row r="2265">
          <cell r="A2265" t="str">
            <v>06.020.151-0</v>
          </cell>
          <cell r="B2265" t="str">
            <v>MONTAGEM E ASSENT. DE TUBUL. DE CHAPA DE ACO DE 5/8" DE ESP., C/ 6,00M DE COMPR. E 2000MM DE DIAM.</v>
          </cell>
          <cell r="C2265" t="str">
            <v>M</v>
          </cell>
        </row>
        <row r="2266">
          <cell r="A2266" t="str">
            <v>06.020.152-0</v>
          </cell>
          <cell r="B2266" t="str">
            <v>MONTAGEM E ASSENT. DE TUBUL. DE CHAPA DE ACO DE 5/8" DE ESP., C/ 6,00M DE COMPR. E 2500MM DE DIAM.</v>
          </cell>
          <cell r="C2266" t="str">
            <v>M</v>
          </cell>
        </row>
        <row r="2267">
          <cell r="A2267" t="str">
            <v>06.020.200-0</v>
          </cell>
          <cell r="B2267" t="str">
            <v>MONTAGEM E ASSENT. DE TUBUL. DE CHAPA DE ACO DE 3/16" DE ESP., C/ 12,00M DE COMPR. E 150MM DE DIAM.</v>
          </cell>
          <cell r="C2267" t="str">
            <v>M</v>
          </cell>
        </row>
        <row r="2268">
          <cell r="A2268" t="str">
            <v>06.020.201-0</v>
          </cell>
          <cell r="B2268" t="str">
            <v>MONTAGEM E ASSENT. DE TUBUL. DE CHAPA DE ACO DE 3/16" DE ESP., C/ 12,00M DE COMPR. E 200MM DE DIAM.</v>
          </cell>
          <cell r="C2268" t="str">
            <v>M</v>
          </cell>
        </row>
        <row r="2269">
          <cell r="A2269" t="str">
            <v>06.020.202-0</v>
          </cell>
          <cell r="B2269" t="str">
            <v>MONTAGEM E ASSENT. DE TUBUL. DE CHAPA DE ACO DE 3/16" DE ESP., C/ 12,00M DE COMPR. E 250MM DE DIAM.</v>
          </cell>
          <cell r="C2269" t="str">
            <v>M</v>
          </cell>
        </row>
        <row r="2270">
          <cell r="A2270" t="str">
            <v>06.020.203-0</v>
          </cell>
          <cell r="B2270" t="str">
            <v>MONTAGEM E ASSENT. DE TUBUL. DE CHAPA DE ACO DE 3/16" DE ESP., C/ 12,00M DE COMPR. E 300MM DE DIAM.</v>
          </cell>
          <cell r="C2270" t="str">
            <v>M</v>
          </cell>
        </row>
        <row r="2271">
          <cell r="A2271" t="str">
            <v>06.020.204-0</v>
          </cell>
          <cell r="B2271" t="str">
            <v>MONTAGEM E ASSENT. DE TUBUL. DE CHAPA DE ACO DE 3/16" DE ESP., C/ 12,00M DE COMPR. E 350MM DE DIAM.</v>
          </cell>
          <cell r="C2271" t="str">
            <v>M</v>
          </cell>
        </row>
        <row r="2272">
          <cell r="A2272" t="str">
            <v>06.020.205-0</v>
          </cell>
          <cell r="B2272" t="str">
            <v>MONTAGEM E ASSENT. DE TUBUL. DE CHAPA DE ACO DE 3/16" DE ESP., C/ 12,00M DE COMPR. E 400MM DE DIAM.</v>
          </cell>
          <cell r="C2272" t="str">
            <v>M</v>
          </cell>
        </row>
        <row r="2273">
          <cell r="A2273" t="str">
            <v>06.020.210-0</v>
          </cell>
          <cell r="B2273" t="str">
            <v>MONTAGEM E ASSENT. DE TUBUL. DE CHAPA DE ACO DE 1/4" DE ESP., C/ 12,00M DE COMPR. E 150MM DE DIAM.</v>
          </cell>
          <cell r="C2273" t="str">
            <v>M</v>
          </cell>
        </row>
        <row r="2274">
          <cell r="A2274" t="str">
            <v>06.020.211-0</v>
          </cell>
          <cell r="B2274" t="str">
            <v>MONTAGEM E ASSENT. DE TUBUL. DE CHAPA DE ACO DE 1/4" DE ESP., C/ 12,00M DE COMPR. E 200MM DE DIAM.</v>
          </cell>
          <cell r="C2274" t="str">
            <v>M</v>
          </cell>
        </row>
        <row r="2275">
          <cell r="A2275" t="str">
            <v>06.020.212-0</v>
          </cell>
          <cell r="B2275" t="str">
            <v>MONTAGEM E ASSENT. DE TUBUL. DE CHAPA DE ACO DE 1/4" DE ESP., C/ 12,00M DE COMPR. E 250MM DE DIAM.</v>
          </cell>
          <cell r="C2275" t="str">
            <v>M</v>
          </cell>
        </row>
        <row r="2276">
          <cell r="A2276" t="str">
            <v>06.020.213-0</v>
          </cell>
          <cell r="B2276" t="str">
            <v>MONTAGEM E ASSENT. DE TUBUL. DE CHAPA DE ACO DE 1/4" DE ESP., C/ 12,00M DE COMPR. E 300MM DE DIAM.</v>
          </cell>
          <cell r="C2276" t="str">
            <v>M</v>
          </cell>
        </row>
        <row r="2277">
          <cell r="A2277" t="str">
            <v>06.020.214-0</v>
          </cell>
          <cell r="B2277" t="str">
            <v>MONTAGEM E ASSENT. DE TUBUL. DE CHAPA DE ACO DE 1/4" DE ESP., C/ 12,00M DE COMPR. E 350MM DE DIAM.</v>
          </cell>
          <cell r="C2277" t="str">
            <v>M</v>
          </cell>
        </row>
        <row r="2278">
          <cell r="A2278" t="str">
            <v>06.020.215-0</v>
          </cell>
          <cell r="B2278" t="str">
            <v>MONTAGEM E ASSENT. DE TUBUL. DE CHAPA DE ACO DE 1/4" DE ESP., C/ 12,00M DE COMPR. E 400MM DE DIAM.</v>
          </cell>
          <cell r="C2278" t="str">
            <v>M</v>
          </cell>
        </row>
        <row r="2279">
          <cell r="A2279" t="str">
            <v>06.020.216-0</v>
          </cell>
          <cell r="B2279" t="str">
            <v>MONTAGEM E ASSENT. DE TUBUL. DE CHAPA DE ACO DE 1/4" DE ESP., C/ 12,00M DE COMPR. E 450MM DE DIAM.</v>
          </cell>
          <cell r="C2279" t="str">
            <v>M</v>
          </cell>
        </row>
        <row r="2280">
          <cell r="A2280" t="str">
            <v>06.020.217-0</v>
          </cell>
          <cell r="B2280" t="str">
            <v>MONTAGEM E ASSENT. DE TUBUL. DE CHAPA DE ACO DE 1/4" DE ESP., C/ 12,00M DE COMPR. E 500MM DE DIAM.</v>
          </cell>
          <cell r="C2280" t="str">
            <v>M</v>
          </cell>
        </row>
        <row r="2281">
          <cell r="A2281" t="str">
            <v>06.020.218-0</v>
          </cell>
          <cell r="B2281" t="str">
            <v>MONTAGEM E ASSENT. DE TUBUL. DE CHAPA DE ACO DE 1/4" DE ESP., C/ 12,00M DE COMPR. E 600MM DE DIAM.</v>
          </cell>
          <cell r="C2281" t="str">
            <v>M</v>
          </cell>
        </row>
        <row r="2282">
          <cell r="A2282" t="str">
            <v>06.020.220-0</v>
          </cell>
          <cell r="B2282" t="str">
            <v>MONTAGEM E ASSENT. DE TUBUL. DE CHAPA DE ACO DE 5/16" DE ESP., C/ 12,00M DE COMPR. E 300MM DE DIAM.</v>
          </cell>
          <cell r="C2282" t="str">
            <v>M</v>
          </cell>
        </row>
        <row r="2283">
          <cell r="A2283" t="str">
            <v>06.020.221-0</v>
          </cell>
          <cell r="B2283" t="str">
            <v>MONTAGEM E ASSENT. DE TUBUL. DE CHAPA DE ACO DE 5/16" DE ESP., C/ 12,00M DE COMPR. E 350MM DE DIAM.</v>
          </cell>
          <cell r="C2283" t="str">
            <v>M</v>
          </cell>
        </row>
        <row r="2284">
          <cell r="A2284" t="str">
            <v>06.020.222-0</v>
          </cell>
          <cell r="B2284" t="str">
            <v>MONTAGEM E ASSENT. DE TUBUL. DE CHAPA DE ACO DE 5/16" DE ESP., C/ 12,00M DE COMPR. E 400MM DE DIAM.</v>
          </cell>
          <cell r="C2284" t="str">
            <v>M</v>
          </cell>
        </row>
        <row r="2285">
          <cell r="A2285" t="str">
            <v>06.020.223-0</v>
          </cell>
          <cell r="B2285" t="str">
            <v>MONTAGEM E ASSENT. DE TUBUL. DE CHAPA DE ACO DE 5/16" DE ESP., C/ 12,00M DE COMPR. E 450MM DE DIAM.</v>
          </cell>
          <cell r="C2285" t="str">
            <v>M</v>
          </cell>
        </row>
        <row r="2286">
          <cell r="A2286" t="str">
            <v>06.020.224-0</v>
          </cell>
          <cell r="B2286" t="str">
            <v>MONTAGEM E ASSENT. DE TUBUL. DE CHAPA DE ACO DE 5/16" DE ESP., C/ 12,00M DE COMPR. E 500MM DE DIAM.</v>
          </cell>
          <cell r="C2286" t="str">
            <v>M</v>
          </cell>
        </row>
        <row r="2287">
          <cell r="A2287" t="str">
            <v>06.020.225-0</v>
          </cell>
          <cell r="B2287" t="str">
            <v>MONTAGEM E ASSENT. DE TUBUL. DE CHAPA DE ACO DE 5/16" DE ESP., C/ 12,00M DE COMPR. E 600MM DE DIAM.</v>
          </cell>
          <cell r="C2287" t="str">
            <v>M</v>
          </cell>
        </row>
        <row r="2288">
          <cell r="A2288" t="str">
            <v>06.020.226-0</v>
          </cell>
          <cell r="B2288" t="str">
            <v>MONTAGEM E ASSENT. DE TUBUL. DE CHAPA DE ACO DE 5/16" DE ESP., C/ 12,00M DE COMPR. E 700MM DE DIAM.</v>
          </cell>
          <cell r="C2288" t="str">
            <v>M</v>
          </cell>
        </row>
        <row r="2289">
          <cell r="A2289" t="str">
            <v>06.020.230-0</v>
          </cell>
          <cell r="B2289" t="str">
            <v>MONTAGEM E ASSENT. DE TUBUL. DE CHAPA DE ACO DE 3/8" DE ESP., C/ 12,00M DE COMPR. E 350MM DE DIAM.</v>
          </cell>
          <cell r="C2289" t="str">
            <v>M</v>
          </cell>
        </row>
        <row r="2290">
          <cell r="A2290" t="str">
            <v>06.020.231-0</v>
          </cell>
          <cell r="B2290" t="str">
            <v>MONTAGEM E ASSENT. DE TUBUL. DE CHAPA DE ACO DE 3/8" DE ESP., C/ 12,00M DE COMPR. E 400MM DE DIAM.</v>
          </cell>
          <cell r="C2290" t="str">
            <v>M</v>
          </cell>
        </row>
        <row r="2291">
          <cell r="A2291" t="str">
            <v>06.020.232-0</v>
          </cell>
          <cell r="B2291" t="str">
            <v>MONTAGEM E ASSENT. DE TUBUL. DE CHAPA DE ACO DE 3/8" DE ESP., C/ 12,00M DE COMPR. E 500MM DE DIAM.</v>
          </cell>
          <cell r="C2291" t="str">
            <v>M</v>
          </cell>
        </row>
        <row r="2292">
          <cell r="A2292" t="str">
            <v>06.020.233-0</v>
          </cell>
          <cell r="B2292" t="str">
            <v>MONTAGEM E ASSENT. DE TUBUL. DE CHAPA DE ACO DE 3/8" DE ESP., C/ 12,00M DE COMPR. E 600MM DE DIAM.</v>
          </cell>
          <cell r="C2292" t="str">
            <v>M</v>
          </cell>
        </row>
        <row r="2293">
          <cell r="A2293" t="str">
            <v>06.020.234-0</v>
          </cell>
          <cell r="B2293" t="str">
            <v>MONTAGEM E ASSENT. DE TUBUL. DE CHAPA DE ACO DE 3/8" DE ESP., C/ 12,00M DE COMPR. E 700MM DE DIAM.</v>
          </cell>
          <cell r="C2293" t="str">
            <v>M</v>
          </cell>
        </row>
        <row r="2294">
          <cell r="A2294" t="str">
            <v>06.020.235-0</v>
          </cell>
          <cell r="B2294" t="str">
            <v>MONTAGEM E ASSENT. DE TUBUL. DE CHAPA DE ACO DE 3/8" DE ESP., C/ 12,00M DE COMPR. E 800MM DE DIAM.</v>
          </cell>
          <cell r="C2294" t="str">
            <v>M</v>
          </cell>
        </row>
        <row r="2295">
          <cell r="A2295" t="str">
            <v>06.020.236-0</v>
          </cell>
          <cell r="B2295" t="str">
            <v>MONTAGEM E ASSENT. DE TUBUL. DE CHAPA DE ACO DE 3/8" DE ESP., C/ 12,00M DE COMPR. E 900MM DE DIAM.</v>
          </cell>
          <cell r="C2295" t="str">
            <v>M</v>
          </cell>
        </row>
        <row r="2296">
          <cell r="A2296" t="str">
            <v>06.020.237-0</v>
          </cell>
          <cell r="B2296" t="str">
            <v>MONTAGEM E ASSENT. DE TUBUL. DE CHAPA DE ACO DE 3/8" DE ESP., C/ 12,00M DE COMPR. E 1000MM DE DIAM.</v>
          </cell>
          <cell r="C2296" t="str">
            <v>M</v>
          </cell>
        </row>
        <row r="2297">
          <cell r="A2297" t="str">
            <v>06.020.238-0</v>
          </cell>
          <cell r="B2297" t="str">
            <v>MONTAGEM E ASSENT. DE TUBUL. DE CHAPA DE ACO DE 3/8" DE ESP., C/ 12,00M DE COMPR. E 1200MM DE DIAM.</v>
          </cell>
          <cell r="C2297" t="str">
            <v>M</v>
          </cell>
        </row>
        <row r="2298">
          <cell r="A2298" t="str">
            <v>06.020.239-0</v>
          </cell>
          <cell r="B2298" t="str">
            <v>MONTAGEM E ASSENT. DE TUBUL. DE CHAPA DE ACO DE 3/8" DE ESP., C/ 12,00M DE COMPR. E 1300MM DE DIAM.</v>
          </cell>
          <cell r="C2298" t="str">
            <v>M</v>
          </cell>
        </row>
        <row r="2299">
          <cell r="A2299" t="str">
            <v>06.020.240-0</v>
          </cell>
          <cell r="B2299" t="str">
            <v>MONTAGEM E ASSENT. DE TUBUL. DE CHAPA DE ACO DE 3/8" DE ESP., C/ 12,00M DE COMPR. E 1500MM DE DIAM.</v>
          </cell>
          <cell r="C2299" t="str">
            <v>M</v>
          </cell>
        </row>
        <row r="2300">
          <cell r="A2300" t="str">
            <v>06.020.250-0</v>
          </cell>
          <cell r="B2300" t="str">
            <v>MONTAGEM E ASSENT. DE TUBUL. DE CHAPA DE ACO DE 1/2" DE ESP., C/ 12,00M DE COMPR. E 600MM DE DIAM.</v>
          </cell>
          <cell r="C2300" t="str">
            <v>M</v>
          </cell>
        </row>
        <row r="2301">
          <cell r="A2301" t="str">
            <v>06.020.251-0</v>
          </cell>
          <cell r="B2301" t="str">
            <v>MONTAGEM E ASSENT. DE TUBUL. DE CHAPA DE ACO DE 1/2" DE ESP., C/ 12,00M DE COMPR. E 700MM DE DIAM.</v>
          </cell>
          <cell r="C2301" t="str">
            <v>M</v>
          </cell>
        </row>
        <row r="2302">
          <cell r="A2302" t="str">
            <v>06.020.252-0</v>
          </cell>
          <cell r="B2302" t="str">
            <v>MONTAGEM E ASSENT. DE TUBUL. DE CHAPA DE ACO DE 1/2" DE ESP., C/ 12,00M DE COMPR. E 800MM DE DIAM.</v>
          </cell>
          <cell r="C2302" t="str">
            <v>M</v>
          </cell>
        </row>
        <row r="2303">
          <cell r="A2303" t="str">
            <v>06.020.253-0</v>
          </cell>
          <cell r="B2303" t="str">
            <v>MONTAGEM E ASSENT. DE TUBUL. DE CHAPA DE ACO DE 1/2" DE ESP., C/ 12,00M DE COMPR. E 900MM DE DIAM.</v>
          </cell>
          <cell r="C2303" t="str">
            <v>M</v>
          </cell>
        </row>
        <row r="2304">
          <cell r="A2304" t="str">
            <v>06.020.254-0</v>
          </cell>
          <cell r="B2304" t="str">
            <v>MONTAGEM E ASSENT. DE TUBUL. DE CHAPA DE ACO DE 1/2" DE ESP., C/ 12,00M DE COMPR. E 1000MM DE DIAM.</v>
          </cell>
          <cell r="C2304" t="str">
            <v>M</v>
          </cell>
        </row>
        <row r="2305">
          <cell r="A2305" t="str">
            <v>06.020.255-0</v>
          </cell>
          <cell r="B2305" t="str">
            <v>MONTAGEM E ASSENT. DE TUBUL. DE CHAPA DE ACO DE 1/2" DE ESP., C/ 12,00M DE COMPR. E 1200MM DE DIAM.</v>
          </cell>
          <cell r="C2305" t="str">
            <v>M</v>
          </cell>
        </row>
        <row r="2306">
          <cell r="A2306" t="str">
            <v>06.020.256-0</v>
          </cell>
          <cell r="B2306" t="str">
            <v>MONTAGEM E ASSENT. DE TUBUL. DE CHAPA DE ACO DE 1/2" DE ESP., C/ 12,00M DE COMPR. E 1500MM DE DIAM.</v>
          </cell>
          <cell r="C2306" t="str">
            <v>M</v>
          </cell>
        </row>
        <row r="2307">
          <cell r="A2307" t="str">
            <v>06.020.257-0</v>
          </cell>
          <cell r="B2307" t="str">
            <v>MONTAGEM E ASSENT. DE TUBUL. DE CHAPA DE ACO DE 1/2" DE ESP., C/ 12,00M DE COMPR. E 1750MM DE DIAM.</v>
          </cell>
          <cell r="C2307" t="str">
            <v>M</v>
          </cell>
        </row>
        <row r="2308">
          <cell r="A2308" t="str">
            <v>06.020.258-0</v>
          </cell>
          <cell r="B2308" t="str">
            <v>MONTAGEM E ASSENT. DE TUBUL. DE CHAPA DE ACO DE 1/2" DE ESP., C/ 12,00M DE COMPR. E 1800MM DE DIAM.</v>
          </cell>
          <cell r="C2308" t="str">
            <v>M</v>
          </cell>
        </row>
        <row r="2309">
          <cell r="A2309" t="str">
            <v>06.020.259-0</v>
          </cell>
          <cell r="B2309" t="str">
            <v>MONTAGEM E ASSENT. DE TUBUL. DE CHAPA DE ACO DE 1/2" DE ESP., C/ 12,00M DE COMPR. E 2000MM DE DIAM.</v>
          </cell>
          <cell r="C2309" t="str">
            <v>M</v>
          </cell>
        </row>
        <row r="2310">
          <cell r="A2310" t="str">
            <v>06.020.260-0</v>
          </cell>
          <cell r="B2310" t="str">
            <v>MONTAGEM E ASSENT. DE TUBUL. DE CHAPA DE ACO DE 1/2" DE ESP., C/ 12,00M DE COMPR. E 2500MM DE DIAM.</v>
          </cell>
          <cell r="C2310" t="str">
            <v>M</v>
          </cell>
        </row>
        <row r="2311">
          <cell r="A2311" t="str">
            <v>06.020.270-0</v>
          </cell>
          <cell r="B2311" t="str">
            <v>MONTAGEM E ASSENT. DE TUBUL. DE CHAPA DE ACO DE 5/8" DE ESP., C/ 12,00M DE COMPR. E 1800MM DE DIAM.</v>
          </cell>
          <cell r="C2311" t="str">
            <v>M</v>
          </cell>
        </row>
        <row r="2312">
          <cell r="A2312" t="str">
            <v>06.020.271-0</v>
          </cell>
          <cell r="B2312" t="str">
            <v>MONTAGEM E ASSENT. DE TUBUL. DE CHAPA DE ACO DE 5/8" DE ESP., C/ 12,00M DE COMPR. E 2000MM DE DIAM.</v>
          </cell>
          <cell r="C2312" t="str">
            <v>M</v>
          </cell>
        </row>
        <row r="2313">
          <cell r="A2313" t="str">
            <v>06.020.272-0</v>
          </cell>
          <cell r="B2313" t="str">
            <v>MONTAGEM E ASSENT. DE TUBUL. DE CHAPA DE ACO DE 5/8" DE ESP., C/ 12,00M DE COMPR. E 2500MM DE DIAM.</v>
          </cell>
          <cell r="C2313" t="str">
            <v>M</v>
          </cell>
        </row>
        <row r="2314">
          <cell r="A2314" t="str">
            <v>06.020.300-0</v>
          </cell>
          <cell r="B2314" t="str">
            <v>MONTAGEM E ASSENT. DE PECAS DE CHAPA DE ACO DE 3/16" DE ESP., P/JUNTA SOLDADA, DE 150MM DE DIAM.</v>
          </cell>
          <cell r="C2314" t="str">
            <v>UN</v>
          </cell>
        </row>
        <row r="2315">
          <cell r="A2315" t="str">
            <v>06.020.301-0</v>
          </cell>
          <cell r="B2315" t="str">
            <v>MONTAGEM E ASSENT. DE PECAS DE CHAPA DE ACO DE 3/16" DE ESP., P/JUNTA SOLDADA, DE 200MM DE DIAM.</v>
          </cell>
          <cell r="C2315" t="str">
            <v>UN</v>
          </cell>
        </row>
        <row r="2316">
          <cell r="A2316" t="str">
            <v>06.020.302-0</v>
          </cell>
          <cell r="B2316" t="str">
            <v>MONTAGEM E ASSENT. DE PECAS DE CHAPA DE ACO DE 3/16" DE ESP., P/JUNTA SOLDADA, DE 250MM DE DIAM.</v>
          </cell>
          <cell r="C2316" t="str">
            <v>UN</v>
          </cell>
        </row>
        <row r="2317">
          <cell r="A2317" t="str">
            <v>06.020.303-0</v>
          </cell>
          <cell r="B2317" t="str">
            <v>MONTAGEM E ASSENT. DE PECAS DE CHAPA DE ACO DE 3/16" DE ESP., P/JUNTA SOLDADA, DE 300MM DE DIAM.</v>
          </cell>
          <cell r="C2317" t="str">
            <v>UN</v>
          </cell>
        </row>
        <row r="2318">
          <cell r="A2318" t="str">
            <v>06.020.304-0</v>
          </cell>
          <cell r="B2318" t="str">
            <v>MONTAGEM E ASSENT. DE PECAS DE CHAPA DE ACO DE 3/16" DE ESP., P/JUNTA SOLDADA, DE 350MM DE DIAM.</v>
          </cell>
          <cell r="C2318" t="str">
            <v>UN</v>
          </cell>
        </row>
        <row r="2319">
          <cell r="A2319" t="str">
            <v>06.020.305-0</v>
          </cell>
          <cell r="B2319" t="str">
            <v>MONTAGEM E ASSENT. DE PECAS DE CHAPA DE ACO DE 3/16" DE ESP., P/JUNTA SOLDADA, DE 400MM DE DIAM.</v>
          </cell>
          <cell r="C2319" t="str">
            <v>UN</v>
          </cell>
        </row>
        <row r="2320">
          <cell r="A2320" t="str">
            <v>06.020.310-0</v>
          </cell>
          <cell r="B2320" t="str">
            <v>MONTAGEM E ASSENT. DE PECAS DE CHAPA DE ACO DE 1/4" DE ESP.,P/JUNTA SOLDADA, DE 150MM DE DIAM.</v>
          </cell>
          <cell r="C2320" t="str">
            <v>UN</v>
          </cell>
        </row>
        <row r="2321">
          <cell r="A2321" t="str">
            <v>06.020.311-0</v>
          </cell>
          <cell r="B2321" t="str">
            <v>MONTAGEM E ASSENT. DE PECAS DE CHAPA DE ACO DE 1/4" DE ESP.,P/JUNTA SOLADA, DE 200MM DE DIAM.</v>
          </cell>
          <cell r="C2321" t="str">
            <v>UN</v>
          </cell>
        </row>
        <row r="2322">
          <cell r="A2322" t="str">
            <v>06.020.312-0</v>
          </cell>
          <cell r="B2322" t="str">
            <v>MONTAGEM E ASSENT. DE PECAS DE CHAPA DE ACO DE 1/4" DE ESP.,P/JUNTA SOLDADA, DE 250MM DE DIAM.</v>
          </cell>
          <cell r="C2322" t="str">
            <v>UN</v>
          </cell>
        </row>
        <row r="2323">
          <cell r="A2323" t="str">
            <v>06.020.313-0</v>
          </cell>
          <cell r="B2323" t="str">
            <v>MONTAGEM E ASSENT. DE PECAS DE CHAPA DE ACO DE 1/4" DE ESP.,P/JUNTA SOLDADA, DE 300MM DE DIAM.</v>
          </cell>
          <cell r="C2323" t="str">
            <v>UN</v>
          </cell>
        </row>
        <row r="2324">
          <cell r="A2324" t="str">
            <v>06.020.314-0</v>
          </cell>
          <cell r="B2324" t="str">
            <v>MONTAGEM E ASSENT. DE PECAS DE CHAPA DE ACO DE 1/4" DE ESP.,P/JUNTA SOLDADA, DE 350MM DE DIAM.</v>
          </cell>
          <cell r="C2324" t="str">
            <v>UN</v>
          </cell>
        </row>
        <row r="2325">
          <cell r="A2325" t="str">
            <v>06.020.315-0</v>
          </cell>
          <cell r="B2325" t="str">
            <v>MONTAGEM E ASSENT. DE PECAS DE CHAPA DE ACO DE 1/4" DE ESP.,P/JUNTA SOLDADA, DE 400MM DE DIAM.</v>
          </cell>
          <cell r="C2325" t="str">
            <v>UN</v>
          </cell>
        </row>
        <row r="2326">
          <cell r="A2326" t="str">
            <v>06.020.316-0</v>
          </cell>
          <cell r="B2326" t="str">
            <v>MONTAGEM E ASSENT. DE PECAS DE CHAPA DE ACO DE 1/4" DE ESP.,P/JUNTA SOLDADA, DE 450MM DE DIAM.</v>
          </cell>
          <cell r="C2326" t="str">
            <v>UN</v>
          </cell>
        </row>
        <row r="2327">
          <cell r="A2327" t="str">
            <v>06.020.317-0</v>
          </cell>
          <cell r="B2327" t="str">
            <v>MONTAGEM E ASSENT. DE PECAS DE CHAPA DE ACO DE 1/4" DE ESP.,P/JUNTA SOLDADA, DE 500MM DE DIAM.</v>
          </cell>
          <cell r="C2327" t="str">
            <v>UN</v>
          </cell>
        </row>
        <row r="2328">
          <cell r="A2328" t="str">
            <v>06.020.318-0</v>
          </cell>
          <cell r="B2328" t="str">
            <v>MONTAGEM E ASSENT. DE PECAS DE CHAPA DE ACO DE 1/4" DE ESP.,P/JUNTA SOLDADA, DE 600MM DE DIAM.</v>
          </cell>
          <cell r="C2328" t="str">
            <v>UN</v>
          </cell>
        </row>
        <row r="2329">
          <cell r="A2329" t="str">
            <v>06.020.320-0</v>
          </cell>
          <cell r="B2329" t="str">
            <v>MONTAGEM E ASSENT. DE PECAS DE CHAPA DE ACO DE 5/16" DE ESP., P/JUNTA SOLDADA, DE 300MM DE DIAM.</v>
          </cell>
          <cell r="C2329" t="str">
            <v>UN</v>
          </cell>
        </row>
        <row r="2330">
          <cell r="A2330" t="str">
            <v>06.020.321-0</v>
          </cell>
          <cell r="B2330" t="str">
            <v>MONTAGEM E ASSENT. DE PECAS DE CHAPA DE ACO DE 5/16" DE ESP., P/JUNTA SOLDADA, DE 350MM DE DIAM.</v>
          </cell>
          <cell r="C2330" t="str">
            <v>UN</v>
          </cell>
        </row>
        <row r="2331">
          <cell r="A2331" t="str">
            <v>06.020.322-0</v>
          </cell>
          <cell r="B2331" t="str">
            <v>MONTAGEM E ASSENT. DE PECAS DE CHAPA DE ACO DE 5/16" DE ESP., P/JUNTA SOLDADA, DE 400MM DE DIAM.</v>
          </cell>
          <cell r="C2331" t="str">
            <v>UN</v>
          </cell>
        </row>
        <row r="2332">
          <cell r="A2332" t="str">
            <v>06.020.323-0</v>
          </cell>
          <cell r="B2332" t="str">
            <v>MONTAGEM E ASSENT. DE PECAS DE CHAPA DE ACO DE 5/16" DE ESP., P/JUNTA SOLDADA, DE 450MM DE DIAM.</v>
          </cell>
          <cell r="C2332" t="str">
            <v>UN</v>
          </cell>
        </row>
        <row r="2333">
          <cell r="A2333" t="str">
            <v>06.020.324-0</v>
          </cell>
          <cell r="B2333" t="str">
            <v>MONTAGEM E ASSENT. DE PECAS DE CHAPA DE ACO DE 5/16" DE ESP., P/JUNTA SOLDADA, DE 500MM DE DIAM.</v>
          </cell>
          <cell r="C2333" t="str">
            <v>UN</v>
          </cell>
        </row>
        <row r="2334">
          <cell r="A2334" t="str">
            <v>06.020.325-0</v>
          </cell>
          <cell r="B2334" t="str">
            <v>MONTAGEM E ASSENT. DE PECAS DE CHAPA DE ACO DE 5/16" DE ESP., P/JUNTA SOLDADA, DE 600MM DE DIAM.</v>
          </cell>
          <cell r="C2334" t="str">
            <v>UN</v>
          </cell>
        </row>
        <row r="2335">
          <cell r="A2335" t="str">
            <v>06.020.326-0</v>
          </cell>
          <cell r="B2335" t="str">
            <v>MONTAGEM E ASSENT. DE PECAS DE CHAPA DE ACO DE 5/16" DE ESP., P/JUNTA SOLDADA, DE 700MM DE DIAM.</v>
          </cell>
          <cell r="C2335" t="str">
            <v>UN</v>
          </cell>
        </row>
        <row r="2336">
          <cell r="A2336" t="str">
            <v>06.020.330-0</v>
          </cell>
          <cell r="B2336" t="str">
            <v>MONTAGEM E ASSENT. DE PECAS DE CHAPA DE ACO DE 3/8" DE ESP.,P/JUNTA SOLDADA, DE 350MM DE DIAM.</v>
          </cell>
          <cell r="C2336" t="str">
            <v>UN</v>
          </cell>
        </row>
        <row r="2337">
          <cell r="A2337" t="str">
            <v>06.020.331-0</v>
          </cell>
          <cell r="B2337" t="str">
            <v>MONTAGEM E ASSENT. DE PECAS DE CHAPA DE ACO DE 3/8" DE ESP.,P/JUNTA SOLDADA, DE 400MM DE DIAM.</v>
          </cell>
          <cell r="C2337" t="str">
            <v>UN</v>
          </cell>
        </row>
        <row r="2338">
          <cell r="A2338" t="str">
            <v>06.020.332-0</v>
          </cell>
          <cell r="B2338" t="str">
            <v>MONTAGEM E ASSENT. DE PECAS DE CHAPA DE ACO DE 3/8" DE ESP.,P/JUNTA SOLDADA, DE 500MM DE DIAM.</v>
          </cell>
          <cell r="C2338" t="str">
            <v>UN</v>
          </cell>
        </row>
        <row r="2339">
          <cell r="A2339" t="str">
            <v>06.020.333-0</v>
          </cell>
          <cell r="B2339" t="str">
            <v>MONTAGEM E ASSENT. DE PECAS DE CHAPA DE ACO DE 3/8" DE ESP.,P/JUNTA SOLDADA, DE 600MM DE DIAM.</v>
          </cell>
          <cell r="C2339" t="str">
            <v>UN</v>
          </cell>
        </row>
        <row r="2340">
          <cell r="A2340" t="str">
            <v>06.020.334-0</v>
          </cell>
          <cell r="B2340" t="str">
            <v>MONTAGEM E ASSENT. DE PECAS DE CHAPA DE ACO DE 3/8" DE ESP.,P/JUNTA SOLDADA, DE 700MM DE DIAM.</v>
          </cell>
          <cell r="C2340" t="str">
            <v>UN</v>
          </cell>
        </row>
        <row r="2341">
          <cell r="A2341" t="str">
            <v>06.020.335-0</v>
          </cell>
          <cell r="B2341" t="str">
            <v>MONTAGEM E ASSENT. DE PECAS DE CHAPA DE ACO DE 3/8" DE ESP.,P/JUNTA SOLDADA, DE 800MM DE DIAM.</v>
          </cell>
          <cell r="C2341" t="str">
            <v>UN</v>
          </cell>
        </row>
        <row r="2342">
          <cell r="A2342" t="str">
            <v>06.020.336-0</v>
          </cell>
          <cell r="B2342" t="str">
            <v>MONTAGEM E ASSENT. DE PECAS DE CHAPA DE ACO DE 3/8" DE ESP.,P/JUNTA SOLDADA, DE 900MM DE DIAM.</v>
          </cell>
          <cell r="C2342" t="str">
            <v>UN</v>
          </cell>
        </row>
        <row r="2343">
          <cell r="A2343" t="str">
            <v>06.020.337-0</v>
          </cell>
          <cell r="B2343" t="str">
            <v>MONTAGEM E ASSENT. DE PECAS DE CHAPA DE ACO DE 3/8" DE ESP.,P/JUNTA SOLDADA, DE 1000MM DE DIAM.</v>
          </cell>
          <cell r="C2343" t="str">
            <v>UN</v>
          </cell>
        </row>
        <row r="2344">
          <cell r="A2344" t="str">
            <v>06.020.338-0</v>
          </cell>
          <cell r="B2344" t="str">
            <v>MONTAGEM E ASSENT. DE PECAS DE CHAPA DE ACO DE 3/8" DE ESP.,P/JUNTA SOLDADA, DE 1200MM DE DIAM.</v>
          </cell>
          <cell r="C2344" t="str">
            <v>UN</v>
          </cell>
        </row>
        <row r="2345">
          <cell r="A2345" t="str">
            <v>06.020.339-0</v>
          </cell>
          <cell r="B2345" t="str">
            <v>MONTAGEM E ASSENT. DE PECAS DE CHAPA DE ACO DE 3/8" DE ESP.,P/JUNTA SOLDADA, DE 1300MM DE DIAM.</v>
          </cell>
          <cell r="C2345" t="str">
            <v>UN</v>
          </cell>
        </row>
        <row r="2346">
          <cell r="A2346" t="str">
            <v>06.020.340-0</v>
          </cell>
          <cell r="B2346" t="str">
            <v>MONTAGEM E ASSENT. DE PECAS DE CHAPA DE ACO DE 3/8" DE ESP.,P/JUNTA SOLDADA, DE 1500MM DE DIAM.</v>
          </cell>
          <cell r="C2346" t="str">
            <v>UN</v>
          </cell>
        </row>
        <row r="2347">
          <cell r="A2347" t="str">
            <v>06.020.350-0</v>
          </cell>
          <cell r="B2347" t="str">
            <v>MONTAGEM E ASSENT. DE PECAS DE CHAPA DE ACO DE 1/2" DE ESP.,P/JUNTA SOLDADA, DE 600MM DE DIAM.</v>
          </cell>
          <cell r="C2347" t="str">
            <v>UN</v>
          </cell>
        </row>
        <row r="2348">
          <cell r="A2348" t="str">
            <v>06.020.351-0</v>
          </cell>
          <cell r="B2348" t="str">
            <v>MONTAGEM E ASSENT. DE PECAS DE CHAPA DE ACO DE 1/2" DE ESP.,P/JUNTA SOLDADA, DE 700MM DE DIAM.</v>
          </cell>
          <cell r="C2348" t="str">
            <v>UN</v>
          </cell>
        </row>
        <row r="2349">
          <cell r="A2349" t="str">
            <v>06.020.352-0</v>
          </cell>
          <cell r="B2349" t="str">
            <v>MONTAGEM E ASSENT. DE PECAS DE CHAPA DE ACO DE 1/2" DE ESP.,P/JUNTA SOLDADA, DE 800MM DE DIAM.</v>
          </cell>
          <cell r="C2349" t="str">
            <v>UN</v>
          </cell>
        </row>
        <row r="2350">
          <cell r="A2350" t="str">
            <v>06.020.353-0</v>
          </cell>
          <cell r="B2350" t="str">
            <v>MONTAGEM E ASSENT. DE PECAS DE CHAPA DE ACO DE 1/2" DE ESP.,P/JUNTA SOLDADA, DE 900MM DE DIAM.</v>
          </cell>
          <cell r="C2350" t="str">
            <v>UN</v>
          </cell>
        </row>
        <row r="2351">
          <cell r="A2351" t="str">
            <v>06.020.354-0</v>
          </cell>
          <cell r="B2351" t="str">
            <v>MONTAGEM E ASSENT. DE PECAS DE CHAPA DE ACO DE 1/2" DE ESP.,P/JUNTA SOLDADA, DE 1000MM DE DIAM.</v>
          </cell>
          <cell r="C2351" t="str">
            <v>UN</v>
          </cell>
        </row>
        <row r="2352">
          <cell r="A2352" t="str">
            <v>06.020.355-0</v>
          </cell>
          <cell r="B2352" t="str">
            <v>MONTAGEM E ASSENT. DE PECAS DE CHAPA DE ACO DE 1/2" DE ESP.,P/JUNTA SOLDADA, DE 1200MM DE DIAM.</v>
          </cell>
          <cell r="C2352" t="str">
            <v>UN</v>
          </cell>
        </row>
        <row r="2353">
          <cell r="A2353" t="str">
            <v>06.020.356-0</v>
          </cell>
          <cell r="B2353" t="str">
            <v>MONTAGEM E ASSENT. DE PECAS DE CHAPA DE ACO DE 1/2" DE ESP.,P/JUNTA SOLDADA, DE 1500MM DE DIAM.</v>
          </cell>
          <cell r="C2353" t="str">
            <v>UN</v>
          </cell>
        </row>
        <row r="2354">
          <cell r="A2354" t="str">
            <v>06.020.357-0</v>
          </cell>
          <cell r="B2354" t="str">
            <v>MONTAGEM E ASSENT. DE PECAS DE CHAPA DE ACO DE 1/2" DE ESP.,P/JUNTA SOLDADA, DE 1750MM DE DIAM.</v>
          </cell>
          <cell r="C2354" t="str">
            <v>UN</v>
          </cell>
        </row>
        <row r="2355">
          <cell r="A2355" t="str">
            <v>06.020.358-0</v>
          </cell>
          <cell r="B2355" t="str">
            <v>MONTAGEM E ASSENT. DE PECAS DE CHAPA DE ACO DE 1/2" DE ESP.,P/JUNTA SOLDADA, DE 1800MM DE DIAM.</v>
          </cell>
          <cell r="C2355" t="str">
            <v>UN</v>
          </cell>
        </row>
        <row r="2356">
          <cell r="A2356" t="str">
            <v>06.020.359-0</v>
          </cell>
          <cell r="B2356" t="str">
            <v>MONTAGEM E ASSENT. DE PECAS DE CHAPA DE ACO DE 1/2" DE ESP.,P/JUNTA SOLDADA, DE 2000MM DE DIAM.</v>
          </cell>
          <cell r="C2356" t="str">
            <v>UN</v>
          </cell>
        </row>
        <row r="2357">
          <cell r="A2357" t="str">
            <v>06.020.360-0</v>
          </cell>
          <cell r="B2357" t="str">
            <v>MONTAGEM E ASSENT. DE PECAS DE CHAPA DE ACO DE 1/2" DE ESP.,P/JUNTA SOLDADA, DE 2500MM DE DIAM.</v>
          </cell>
          <cell r="C2357" t="str">
            <v>UN</v>
          </cell>
        </row>
        <row r="2358">
          <cell r="A2358" t="str">
            <v>06.020.370-0</v>
          </cell>
          <cell r="B2358" t="str">
            <v>MONTAGEM E ASSENT. DE PECAS DE CHAPA DE ACO DE 5/8" DE ESP.,P/JUNTA SOLDADA, DE 1800MM DE DIAM.</v>
          </cell>
          <cell r="C2358" t="str">
            <v>UN</v>
          </cell>
        </row>
        <row r="2359">
          <cell r="A2359" t="str">
            <v>06.020.371-0</v>
          </cell>
          <cell r="B2359" t="str">
            <v>MONTAGEM E ASSENT. DE PECAS DE CHAPA DE ACO DE 5/8" DE ESP.,P/JUNTA SOLDADA, DE 2000MM DE DIAM.</v>
          </cell>
          <cell r="C2359" t="str">
            <v>UN</v>
          </cell>
        </row>
        <row r="2360">
          <cell r="A2360" t="str">
            <v>06.020.372-0</v>
          </cell>
          <cell r="B2360" t="str">
            <v>MONTAGEM E ASSENT. DE PECAS DE CHAPA DE ACO DE 5/8" DE ESP.,P/JUNTA SOLDADA, DE 2500MM DE DIAM.</v>
          </cell>
          <cell r="C2360" t="str">
            <v>UN</v>
          </cell>
        </row>
        <row r="2361">
          <cell r="A2361" t="str">
            <v>06.020.500-0</v>
          </cell>
          <cell r="B2361" t="str">
            <v>MONTAGEM DE PESCOCO DE DERIVACAO DE ACO, DIAM. DE 150MM, SOLDADO EM TUBO DUCTIL C/ELETRODO ESPECIAL</v>
          </cell>
          <cell r="C2361" t="str">
            <v>UN</v>
          </cell>
        </row>
        <row r="2362">
          <cell r="A2362" t="str">
            <v>06.020.501-0</v>
          </cell>
          <cell r="B2362" t="str">
            <v>MONTAGEM DE PESCOCO DE DERIVACAO DE ACO, DIAM. DE 200MM, SOLDADO EM TUBO DUCTIL C/ELETRODO ESPECIAL</v>
          </cell>
          <cell r="C2362" t="str">
            <v>UN</v>
          </cell>
        </row>
        <row r="2363">
          <cell r="A2363" t="str">
            <v>06.020.999-0</v>
          </cell>
          <cell r="B2363" t="str">
            <v>FAMILIA 06.020TUBOS DE ACO COM MATERIAL DE SOLDA</v>
          </cell>
        </row>
        <row r="2364">
          <cell r="A2364" t="str">
            <v>06.021.010-0</v>
          </cell>
          <cell r="B2364" t="str">
            <v>MONTAGEM PREVIA DE VAOS RETOS, P/TRAVESSIAS AEREAS DE ADUTORAS DE ACO, C/DIAM. DE 300MM</v>
          </cell>
          <cell r="C2364" t="str">
            <v>M</v>
          </cell>
        </row>
        <row r="2365">
          <cell r="A2365" t="str">
            <v>06.021.011-0</v>
          </cell>
          <cell r="B2365" t="str">
            <v>MONTAGEM PREVIA DE VAOS RETOS, P/TRAVESSIAS AEREAS DE ADUTORAS DE ACO, C/DIAM. DE 400MM</v>
          </cell>
          <cell r="C2365" t="str">
            <v>M</v>
          </cell>
        </row>
        <row r="2366">
          <cell r="A2366" t="str">
            <v>06.021.012-0</v>
          </cell>
          <cell r="B2366" t="str">
            <v>MONTAGEM PREVIA DE VAOS RETOS, P/TRAVESSIAS AEREAS DE ADUTORAS DE ACO, C/DIAM. DE 500MM</v>
          </cell>
          <cell r="C2366" t="str">
            <v>M</v>
          </cell>
        </row>
        <row r="2367">
          <cell r="A2367" t="str">
            <v>06.021.013-0</v>
          </cell>
          <cell r="B2367" t="str">
            <v>MONTAGEM PREVIA DE VAOS RETOS, P/TRAVESSIAS AEREAS DE ADUTORAS DE ACO, C/DIAM. DE 600MM</v>
          </cell>
          <cell r="C2367" t="str">
            <v>M</v>
          </cell>
        </row>
        <row r="2368">
          <cell r="A2368" t="str">
            <v>06.021.014-0</v>
          </cell>
          <cell r="B2368" t="str">
            <v>MONTAGEM PREVIA DE VAOS RETOS, P/TRAVESSIAS AEREAS DE ADUTORAS DE ACO, C/DIAM. DE 700MM</v>
          </cell>
          <cell r="C2368" t="str">
            <v>M</v>
          </cell>
        </row>
        <row r="2369">
          <cell r="A2369" t="str">
            <v>06.021.015-0</v>
          </cell>
          <cell r="B2369" t="str">
            <v>MONTAGEM PREVIA DE VAOS RETOS, P/TRAVESSIAS AEREAS DE ADUTORAS DE ACO, C/DIAM. DE 800MM</v>
          </cell>
          <cell r="C2369" t="str">
            <v>M</v>
          </cell>
        </row>
        <row r="2370">
          <cell r="A2370" t="str">
            <v>06.021.016-0</v>
          </cell>
          <cell r="B2370" t="str">
            <v>MONTAGEM PREVIA DE VAOS RETOS, P/TRAVESSIAS AEREAS DE ADUTORAS DE ACO, C/DIAM. DE 900MM</v>
          </cell>
          <cell r="C2370" t="str">
            <v>M</v>
          </cell>
        </row>
        <row r="2371">
          <cell r="A2371" t="str">
            <v>06.021.017-0</v>
          </cell>
          <cell r="B2371" t="str">
            <v>MONTAGEM PREVIA DE VAOS RETOS, P/TRAVESSIAS AEREAS DE ADUTORAS DE ACO, C/DIAM. DE 1000MM</v>
          </cell>
          <cell r="C2371" t="str">
            <v>M</v>
          </cell>
        </row>
        <row r="2372">
          <cell r="A2372" t="str">
            <v>06.021.018-0</v>
          </cell>
          <cell r="B2372" t="str">
            <v>MONTAGEM PREVIA DE VAOS RETOS, P/TRAVESSIAS AEREAS DE ADUTORAS DE ACO, C/DIAM. DE 1200MM</v>
          </cell>
          <cell r="C2372" t="str">
            <v>M</v>
          </cell>
        </row>
        <row r="2373">
          <cell r="A2373" t="str">
            <v>06.021.019-0</v>
          </cell>
          <cell r="B2373" t="str">
            <v>MONTAGEM PREVIA DE VAOS RETOS, P/TRAVESSIAS AEREAS DE ADUTORAS DE ACO, C/DIAM DE 1500MM</v>
          </cell>
          <cell r="C2373" t="str">
            <v>M</v>
          </cell>
        </row>
        <row r="2374">
          <cell r="A2374" t="str">
            <v>06.021.020-0</v>
          </cell>
          <cell r="B2374" t="str">
            <v>MONTAGEM PREVIA DE VAOS RETOS, P/TRAVESSIAS AEREAS DE ADUTORAS DE ACO, C/DIAM. DE 1750MM</v>
          </cell>
          <cell r="C2374" t="str">
            <v>M</v>
          </cell>
        </row>
        <row r="2375">
          <cell r="A2375" t="str">
            <v>06.021.021-0</v>
          </cell>
          <cell r="B2375" t="str">
            <v>MONTAGEM PREVIA DE VAOS RETOS, P/TRAVESSIAS AEREAS DE ADUTORAS DE ACO, C/DIAM. DE 2000MM</v>
          </cell>
          <cell r="C2375" t="str">
            <v>M</v>
          </cell>
        </row>
        <row r="2376">
          <cell r="A2376" t="str">
            <v>06.021.025-0</v>
          </cell>
          <cell r="B2376" t="str">
            <v>MONTAGEM PREVIA DE PORTICOS OU ARCOS, P/TRAVESSIAS AEREAS EMTUBOS DE ACO, C/DIAM. DE 300MM</v>
          </cell>
          <cell r="C2376" t="str">
            <v>M</v>
          </cell>
        </row>
        <row r="2377">
          <cell r="A2377" t="str">
            <v>06.021.026-0</v>
          </cell>
          <cell r="B2377" t="str">
            <v>MONTAGEM PREVIA DE PORTICOS OU ARCOS, P/TRAVESSIAS AEREAS EMTUBOS DE ACO, C/DIAM. DE 400MM</v>
          </cell>
          <cell r="C2377" t="str">
            <v>M</v>
          </cell>
        </row>
        <row r="2378">
          <cell r="A2378" t="str">
            <v>06.021.027-0</v>
          </cell>
          <cell r="B2378" t="str">
            <v>MONTAGEM PREVIA DE PORTICOS OU ARCOS, P/TRAVESSIAS AEREAS EMTUBOS DE ACO, C/DIAM. DE 500MM</v>
          </cell>
          <cell r="C2378" t="str">
            <v>M</v>
          </cell>
        </row>
        <row r="2379">
          <cell r="A2379" t="str">
            <v>06.021.028-0</v>
          </cell>
          <cell r="B2379" t="str">
            <v>MONTAGEM PREVIA DE PORTICOS OU ARCOS, P/TRAVESSIAS AEREAS EMTUBOS DE ACO, C/DIAM. DE 600MM</v>
          </cell>
          <cell r="C2379" t="str">
            <v>M</v>
          </cell>
        </row>
        <row r="2380">
          <cell r="A2380" t="str">
            <v>06.021.029-0</v>
          </cell>
          <cell r="B2380" t="str">
            <v>MONTAGEM PREVIA DE PORTICOS OU ARCOS, P/TRAVESSIAS AEREAS EMTUBOS DE ACO, C/DIAM. DE 700MM</v>
          </cell>
          <cell r="C2380" t="str">
            <v>M</v>
          </cell>
        </row>
        <row r="2381">
          <cell r="A2381" t="str">
            <v>06.021.030-0</v>
          </cell>
          <cell r="B2381" t="str">
            <v>MONTAGEM PREVIA DE PORTICOS OU ARCOS, P/TRAVESSIAS AEREAS EMTUBOS DE ACO, C/DIAM. DE 800MM</v>
          </cell>
          <cell r="C2381" t="str">
            <v>M</v>
          </cell>
        </row>
        <row r="2382">
          <cell r="A2382" t="str">
            <v>06.021.031-0</v>
          </cell>
          <cell r="B2382" t="str">
            <v>MONTAGEM PREVIA DE PORTICOS OU ARCOS, P/TRAVESSIAS AEREAS EMTUBOS DE ACO, C/DIAM. DE 900MM</v>
          </cell>
          <cell r="C2382" t="str">
            <v>M</v>
          </cell>
        </row>
        <row r="2383">
          <cell r="A2383" t="str">
            <v>06.021.032-0</v>
          </cell>
          <cell r="B2383" t="str">
            <v>MONTAGEM PREVIA DE PORTICOS OU ARCOS, P/TRAVESSIAS AEREAS EMTUBOS DE ACO, C/DIAM. DE 1000MM</v>
          </cell>
          <cell r="C2383" t="str">
            <v>M</v>
          </cell>
        </row>
        <row r="2384">
          <cell r="A2384" t="str">
            <v>06.021.033-0</v>
          </cell>
          <cell r="B2384" t="str">
            <v>MONTAGEM PREVIA DE PORTICOS OU ARCOS, P/TRAVESSIAS AEREAS EMTUBOS DE ACO, C/DIAM. DE 1200MM</v>
          </cell>
          <cell r="C2384" t="str">
            <v>M</v>
          </cell>
        </row>
        <row r="2385">
          <cell r="A2385" t="str">
            <v>06.021.034-0</v>
          </cell>
          <cell r="B2385" t="str">
            <v>MONTAGEM PREVIA DE PORTICOS OU ARCOS, P/TRAVESSIAS AEREAS EMTUBOS DE ACO, C/DIAM. DE 1500MM</v>
          </cell>
          <cell r="C2385" t="str">
            <v>M</v>
          </cell>
        </row>
        <row r="2386">
          <cell r="A2386" t="str">
            <v>06.021.035-0</v>
          </cell>
          <cell r="B2386" t="str">
            <v>MONTAGEM PREVIA DE PORTICOS OU ARCOS, P/TRAVESSIAS AEREAS EMTUBOS DE ACO, C/DIAM. DE 1750MM</v>
          </cell>
          <cell r="C2386" t="str">
            <v>M</v>
          </cell>
        </row>
        <row r="2387">
          <cell r="A2387" t="str">
            <v>06.021.036-0</v>
          </cell>
          <cell r="B2387" t="str">
            <v>MONTAGEM PREVIA DE PORTICOS OU ARCOS, P/TRAVESSIAS AEREAS EMTUBOS DE ACO, C/DIAM. DE 2000MM</v>
          </cell>
          <cell r="C2387" t="str">
            <v>M</v>
          </cell>
        </row>
        <row r="2388">
          <cell r="A2388" t="str">
            <v>06.021.040-0</v>
          </cell>
          <cell r="B2388" t="str">
            <v>ASSENTAMENTO DE VAOS RETOS DE TUBOS DE ACO, ATE 30,00M, NO LCAL DEFINITIVO DA TRAVESSIA,C/UTILIZACAO DIRETA DE GUINDASTE</v>
          </cell>
          <cell r="C2388" t="str">
            <v>UN</v>
          </cell>
        </row>
        <row r="2389">
          <cell r="A2389" t="str">
            <v>06.021.041-0</v>
          </cell>
          <cell r="B2389" t="str">
            <v>ASSENTAMENTO DE PORTICOS OU ARCOS SIMPLES DE TUBOS DE ACO, DE 31,00 A 50,00M,LOCAL DA TRAVESSIA,C/UTILIZACAO DE GUINDATE</v>
          </cell>
          <cell r="C2389" t="str">
            <v>UN</v>
          </cell>
        </row>
        <row r="2390">
          <cell r="A2390" t="str">
            <v>06.021.999-0</v>
          </cell>
          <cell r="B2390" t="str">
            <v>FAMILIA 06.021ELEMENTOS P/TRAVESSA A AEREA DE TUBULACAO</v>
          </cell>
        </row>
        <row r="2391">
          <cell r="A2391" t="str">
            <v>06.022.010-0</v>
          </cell>
          <cell r="B2391" t="str">
            <v>SUPORTES TIPO CONSOLE EM CHAPA ATE 3/8" DE ESP., PERFIS CANTON. 4 X 4", SOLDADOS, P/FIX. SUSPENSA DE TUBUL.</v>
          </cell>
          <cell r="C2391" t="str">
            <v>KG</v>
          </cell>
        </row>
        <row r="2392">
          <cell r="A2392" t="str">
            <v>06.022.999-0</v>
          </cell>
          <cell r="B2392" t="str">
            <v>FAMILIA 06.022ELEMENTOS COMPLEMENTARES E SUPORTES TUB. D/ACO</v>
          </cell>
        </row>
        <row r="2393">
          <cell r="A2393" t="str">
            <v>06.030.001-0</v>
          </cell>
          <cell r="B2393" t="str">
            <v>TUBO DE CHAPA DE ACO, C/ESP. DE 1/2", DIAM. DE 1,20 A 1,50M,P/CRAVACAO HORIZ. C/MACACO HIDR., CONFORME 06.106.010</v>
          </cell>
          <cell r="C2393" t="str">
            <v>KG</v>
          </cell>
        </row>
        <row r="2394">
          <cell r="A2394" t="str">
            <v>06.030.999-0</v>
          </cell>
          <cell r="B2394" t="str">
            <v>FAMILIA 06.030TUBO DE CHAPA DE ACO FORNECIMENTO</v>
          </cell>
        </row>
        <row r="2395">
          <cell r="A2395" t="str">
            <v>06.031.031-0</v>
          </cell>
          <cell r="B2395" t="str">
            <v>TUBO DE CHAPA DE ACO, C/COSTURA, P/AGUA, C/REVESTIM. INT. EEXT., PONTAS BISELADAS P/SOLDA, C/ 150MM X 3/16"</v>
          </cell>
          <cell r="C2395" t="str">
            <v>M</v>
          </cell>
        </row>
        <row r="2396">
          <cell r="A2396" t="str">
            <v>06.031.032-0</v>
          </cell>
          <cell r="B2396" t="str">
            <v>TUBO DE CHAPA DE ACO, C/COSTURA, P/AGUA, C/REVESTIM. INT. EEXT., PONTAS BISELADAS P/SOLDA, C/ 200MM X 3/16"</v>
          </cell>
          <cell r="C2396" t="str">
            <v>M</v>
          </cell>
        </row>
        <row r="2397">
          <cell r="A2397" t="str">
            <v>06.031.035-0</v>
          </cell>
          <cell r="B2397" t="str">
            <v>TUBO DE CHAPA DE ACO, C/COSTURA, P/AGUA, C/REVESTIM. INT. EEXT., PONTAS BISELADAS P/SOLDA, C/ 250MM X 3/16"</v>
          </cell>
          <cell r="C2397" t="str">
            <v>M</v>
          </cell>
        </row>
        <row r="2398">
          <cell r="A2398" t="str">
            <v>06.031.039-0</v>
          </cell>
          <cell r="B2398" t="str">
            <v>TUBO DE CHAPA DE ACO, C/COSTURA, P/AGUA, C/REVESTIM. INT. EEXT., PONTAS BISELADAS P/SOLDA, C/ 300MM X 3/16"</v>
          </cell>
          <cell r="C2398" t="str">
            <v>M</v>
          </cell>
        </row>
        <row r="2399">
          <cell r="A2399" t="str">
            <v>06.031.041-0</v>
          </cell>
          <cell r="B2399" t="str">
            <v>TUBO DE CHAPA DE ACO, C/COSTURA, P/AGUA, C/REVESTIM. INT. EEXT., PONTAS BISELADAS P/SOLDA, C/ 350MM X 3/16"</v>
          </cell>
          <cell r="C2399" t="str">
            <v>M</v>
          </cell>
        </row>
        <row r="2400">
          <cell r="A2400" t="str">
            <v>06.031.043-0</v>
          </cell>
          <cell r="B2400" t="str">
            <v>TUBO DE CHAPA DE ACO, C/COSTURA, P/AGUA, C/REVESTIM. INT. EEXT., PONTAS BISELADAS P/SOLDA, C/ 400MM X 3/16"</v>
          </cell>
          <cell r="C2400" t="str">
            <v>M</v>
          </cell>
        </row>
        <row r="2401">
          <cell r="A2401" t="str">
            <v>06.031.095-0</v>
          </cell>
          <cell r="B2401" t="str">
            <v>TUBO DE CHAPA DE ACO, C/COSTURA, P/AGUA, C/REVESTIM. INT. EEXT., PONTAS BISELADAS P/SOLDA, C/ 450MM X 3/16"</v>
          </cell>
          <cell r="C2401" t="str">
            <v>M</v>
          </cell>
        </row>
        <row r="2402">
          <cell r="A2402" t="str">
            <v>06.031.098-0</v>
          </cell>
          <cell r="B2402" t="str">
            <v>TUBO DE CHAPA DE ACO, C/COSTURA, P/AGUA, C/REVESTIM. INT. EEXT., PONTAS BISELADAS P/SOLDA, C/ 150MM X 1/4"</v>
          </cell>
          <cell r="C2402" t="str">
            <v>M</v>
          </cell>
        </row>
        <row r="2403">
          <cell r="A2403" t="str">
            <v>06.031.100-0</v>
          </cell>
          <cell r="B2403" t="str">
            <v>TUBO DE CHAPA DE ACO, C/COSTURA, P/AGUA, C/REVESTIM. INT. EEXT., PONTAS BISELADAS P/SOLDA, C/ 200MM X 1/4"</v>
          </cell>
          <cell r="C2403" t="str">
            <v>M</v>
          </cell>
        </row>
        <row r="2404">
          <cell r="A2404" t="str">
            <v>06.031.105-0</v>
          </cell>
          <cell r="B2404" t="str">
            <v>TUBO DE CHAPA DE ACO, C/COSTURA, P/AGUA, C/REVESTIM. INT. EEXT., PONTAS BISELADAS P/SOLDA, C/ 250MM X 1/4"</v>
          </cell>
          <cell r="C2404" t="str">
            <v>M</v>
          </cell>
        </row>
        <row r="2405">
          <cell r="A2405" t="str">
            <v>06.031.110-0</v>
          </cell>
          <cell r="B2405" t="str">
            <v>TUBO DE CHAPA DE ACO, C/COSTURA, P/AGUA, C/REVESTIM. INT. EEXT., PONTAS BISELADAS P/SOLDA, C/ 300MM X 1/4"</v>
          </cell>
          <cell r="C2405" t="str">
            <v>M</v>
          </cell>
        </row>
        <row r="2406">
          <cell r="A2406" t="str">
            <v>06.031.115-0</v>
          </cell>
          <cell r="B2406" t="str">
            <v>TUBO DE CHAPA DE ACO, C/COSTURA, P/AGUA, C/REVESTIM. INT. EEXT., PONTAS BISELADAS P/SOLDA, C/ 350MM X 1/4"</v>
          </cell>
          <cell r="C2406" t="str">
            <v>M</v>
          </cell>
        </row>
        <row r="2407">
          <cell r="A2407" t="str">
            <v>06.031.120-0</v>
          </cell>
          <cell r="B2407" t="str">
            <v>TUBO DE CHAPA DE ACO, C/COSTURA, P/AGUA, C/REVESTIM. INT. EEXT., PONTAS BISELADAS P/SOLDA, C/ 400MM X 1/4"</v>
          </cell>
          <cell r="C2407" t="str">
            <v>M</v>
          </cell>
        </row>
        <row r="2408">
          <cell r="A2408" t="str">
            <v>06.031.125-0</v>
          </cell>
          <cell r="B2408" t="str">
            <v>TUBO DE CHAPA DE ACO, C/COSTURA, P/AGUA, C/REVESTIM. INT. EEXT., PONTAS BISELADAS P/SOLDA, C/ 450MM X 1/4"</v>
          </cell>
          <cell r="C2408" t="str">
            <v>M</v>
          </cell>
        </row>
        <row r="2409">
          <cell r="A2409" t="str">
            <v>06.031.130-0</v>
          </cell>
          <cell r="B2409" t="str">
            <v>TUBO DE CHAPA DE ACO, C/COSTURA, P/AGUA, C/REVESTIM. INT. EEXT., PONTAS BISELADAS P/SOLDA, C/ 500MM X 1/4"</v>
          </cell>
          <cell r="C2409" t="str">
            <v>M</v>
          </cell>
        </row>
        <row r="2410">
          <cell r="A2410" t="str">
            <v>06.031.135-0</v>
          </cell>
          <cell r="B2410" t="str">
            <v>TUBO DE CHAPA DE ACO, C/COSTURA, P/AGUA, C/REVESTIM. INT. EEXT., PONTAS BISELADAS P/SOLDA, C/ 600MM X 1/4"</v>
          </cell>
          <cell r="C2410" t="str">
            <v>M</v>
          </cell>
        </row>
        <row r="2411">
          <cell r="A2411" t="str">
            <v>06.031.255-0</v>
          </cell>
          <cell r="B2411" t="str">
            <v>TUBO DE CHAPA DE ACO, C/COSTURA, P/AGUA, C/REVESTIM. INT. EEXT., PONTAS BISELADAS P/SOLDA, C/ 300MM X 5/16"</v>
          </cell>
          <cell r="C2411" t="str">
            <v>M</v>
          </cell>
        </row>
        <row r="2412">
          <cell r="A2412" t="str">
            <v>06.031.260-0</v>
          </cell>
          <cell r="B2412" t="str">
            <v>TUBO DE CHAPA DE ACO, C/COSTURA, P/AGUA, C/REVESTIM. INT. EEXT., PONTAS BISELADAS P/SOLDA, C/ 350MM X 5/16"</v>
          </cell>
          <cell r="C2412" t="str">
            <v>M</v>
          </cell>
        </row>
        <row r="2413">
          <cell r="A2413" t="str">
            <v>06.031.265-0</v>
          </cell>
          <cell r="B2413" t="str">
            <v>TUBO DE CHAPA DE ACO, C/COSTURA, P/AGUA, C/REVESTIM. INT. EEXT., PONTAS BISELADAS P/SOLDA, C/ 400MM X 5/16"</v>
          </cell>
          <cell r="C2413" t="str">
            <v>M</v>
          </cell>
        </row>
        <row r="2414">
          <cell r="A2414" t="str">
            <v>06.031.270-0</v>
          </cell>
          <cell r="B2414" t="str">
            <v>TUBO DE CHAPA DE ACO, C/COSTURA, P/AGUA, C/REVESTIM. INT. EEXT., PONTAS BISELADAS P/SOLDA, C/ 450MM X 5/16"</v>
          </cell>
          <cell r="C2414" t="str">
            <v>M</v>
          </cell>
        </row>
        <row r="2415">
          <cell r="A2415" t="str">
            <v>06.031.275-0</v>
          </cell>
          <cell r="B2415" t="str">
            <v>TUBO DE CHAPA DE ACO, C/COSTURA, P/AGUA, C/REVESTIM. INT. EEXT., PONTAS BISELADAS P/SOLDA, C/ 500MM X 5/16"</v>
          </cell>
          <cell r="C2415" t="str">
            <v>M</v>
          </cell>
        </row>
        <row r="2416">
          <cell r="A2416" t="str">
            <v>06.031.280-0</v>
          </cell>
          <cell r="B2416" t="str">
            <v>TUBO DE CHAPA DE ACO, C/COSTURA, P/AGUA, C/REVESTIM. INT. EEXT., PONTAS BISELADAS P/SOLDA, C/ 600MM X 5/16"</v>
          </cell>
          <cell r="C2416" t="str">
            <v>M</v>
          </cell>
        </row>
        <row r="2417">
          <cell r="A2417" t="str">
            <v>06.031.283-0</v>
          </cell>
          <cell r="B2417" t="str">
            <v>TUBO DE CHAPA DE ACO, C/COSTURA, P/AGUA, C/REVESTIM. INT. EEXT., PONTAS BISELADAS P/SOLDA, C/ 700MM X 5/16"</v>
          </cell>
          <cell r="C2417" t="str">
            <v>M</v>
          </cell>
        </row>
        <row r="2418">
          <cell r="A2418" t="str">
            <v>06.031.410-0</v>
          </cell>
          <cell r="B2418" t="str">
            <v>TUBO DE CHAPA DE ACO, C/COSTURA, P/AGUA, C/REVESTIM. INT. EEXT., PONTAS BISELADAS P/SOLDA, C/ 350MM X 3/8"</v>
          </cell>
          <cell r="C2418" t="str">
            <v>M</v>
          </cell>
        </row>
        <row r="2419">
          <cell r="A2419" t="str">
            <v>06.031.415-0</v>
          </cell>
          <cell r="B2419" t="str">
            <v>TUBO DE CHAPA DE ACO, C/COSTURA, P/AGUA, C/REVESTIM. INT. EEXT., PONTAS BISELADAS P/SOLDA, C/ 400MM X 3/8"</v>
          </cell>
          <cell r="C2419" t="str">
            <v>M</v>
          </cell>
        </row>
        <row r="2420">
          <cell r="A2420" t="str">
            <v>06.031.425-0</v>
          </cell>
          <cell r="B2420" t="str">
            <v>TUBO DE CHAPA DE ACO, C/COSTURA, P/AGUA, C/REVESTIM. INT. EEXT., PONTAS BISELADAS P/SOLDA, C/ 500MM X 3/8"</v>
          </cell>
          <cell r="C2420" t="str">
            <v>M</v>
          </cell>
        </row>
        <row r="2421">
          <cell r="A2421" t="str">
            <v>06.031.430-0</v>
          </cell>
          <cell r="B2421" t="str">
            <v>TUBO DE CHAPA DE ACO, C/COSTURA, P/AGUA, C/REVESTIM. INT. EEXT., PONTAS BISELADAS P/SOLDA, C/ 600MM X 3/8"</v>
          </cell>
          <cell r="C2421" t="str">
            <v>M</v>
          </cell>
        </row>
        <row r="2422">
          <cell r="A2422" t="str">
            <v>06.031.435-0</v>
          </cell>
          <cell r="B2422" t="str">
            <v>TUBO DE CHAPA DE ACO, C/COSTURA, P/AGUA, C/REVESTIM. INT. EEXT., PONTAS BISELADAS P/SOLDA, C/ 700MM X 3/8"</v>
          </cell>
          <cell r="C2422" t="str">
            <v>M</v>
          </cell>
        </row>
        <row r="2423">
          <cell r="A2423" t="str">
            <v>06.031.440-0</v>
          </cell>
          <cell r="B2423" t="str">
            <v>TUBO DE CHAPA DE ACO, C/COSTURA, P/AGUA, C/REVESTIM. INT. EEXT., PONTAS BISELADAS P/SOLDA, C/ 800MM X 3/8"</v>
          </cell>
          <cell r="C2423" t="str">
            <v>M</v>
          </cell>
        </row>
        <row r="2424">
          <cell r="A2424" t="str">
            <v>06.031.445-0</v>
          </cell>
          <cell r="B2424" t="str">
            <v>TUBO DE CHAPA DE ACO, C/COSTURA, P/AGUA, C/REVESTIM. INT. EEXT., PONTAS BISELADAS P/SOLDA, C/ 900MM X 3/8"</v>
          </cell>
          <cell r="C2424" t="str">
            <v>M</v>
          </cell>
        </row>
        <row r="2425">
          <cell r="A2425" t="str">
            <v>06.031.450-0</v>
          </cell>
          <cell r="B2425" t="str">
            <v>TUBO DE CHAPA DE ACO, C/COSTURA, P/AGUA, C/REVESTIM. INT. EEXT., PONTAS BISELADAS P/SOLDA, C/ 1000MM X 3/8"</v>
          </cell>
          <cell r="C2425" t="str">
            <v>M</v>
          </cell>
        </row>
        <row r="2426">
          <cell r="A2426" t="str">
            <v>06.031.455-0</v>
          </cell>
          <cell r="B2426" t="str">
            <v>TUBO DE CHAPA DE ACO, C/COSTURA, P/AGUA, C/REVESTIM. INT. EEXT., PONTAS BISELADAS P/SOLDA, C/ 1200MM X 3/8"</v>
          </cell>
          <cell r="C2426" t="str">
            <v>M</v>
          </cell>
        </row>
        <row r="2427">
          <cell r="A2427" t="str">
            <v>06.031.465-0</v>
          </cell>
          <cell r="B2427" t="str">
            <v>TUBO DE CHAPA DE ACO, C/COSTURA, P/AGUA, C/REVESTIM. INT. EEXT., PONTAS BISELADAS P/SOLDA, C/ 1300MM X 3/8"</v>
          </cell>
          <cell r="C2427" t="str">
            <v>M</v>
          </cell>
        </row>
        <row r="2428">
          <cell r="A2428" t="str">
            <v>06.031.475-0</v>
          </cell>
          <cell r="B2428" t="str">
            <v>TUBO DE CHAPA DE ACO, C/COSTURA, P/AGUA, C/REVESTIM. INT. EEXT., PONTAS BISELADAS P/SOLDA, C/ 1500MM X 3/8"</v>
          </cell>
          <cell r="C2428" t="str">
            <v>M</v>
          </cell>
        </row>
        <row r="2429">
          <cell r="A2429" t="str">
            <v>06.031.610-0</v>
          </cell>
          <cell r="B2429" t="str">
            <v>TUBO DE CHAPA DE ACO, C/COSTURA, P/AGUA, C/REVESTIM. INT. EEXT., PONTAS BISELADAS P/SOLDA, C/ 600MM X 1/2"</v>
          </cell>
          <cell r="C2429" t="str">
            <v>M</v>
          </cell>
        </row>
        <row r="2430">
          <cell r="A2430" t="str">
            <v>06.031.620-0</v>
          </cell>
          <cell r="B2430" t="str">
            <v>TUBO DE CHAPA DE ACO, C/COSTURA, P/AGUA, C/REVESTIM. INT. EEXT., PONTAS BISELADAS P/SOLDA, C/ 700MM X 1/2"</v>
          </cell>
          <cell r="C2430" t="str">
            <v>M</v>
          </cell>
        </row>
        <row r="2431">
          <cell r="A2431" t="str">
            <v>06.031.630-0</v>
          </cell>
          <cell r="B2431" t="str">
            <v>TUBO DE CHAPA DE ACO, C/COSTURA, P/AGUA, C/REVESTIM. INT. EEXT., PONTAS BISELADAS P/SOLDA, C/ 800MM X 1/2"</v>
          </cell>
          <cell r="C2431" t="str">
            <v>M</v>
          </cell>
        </row>
        <row r="2432">
          <cell r="A2432" t="str">
            <v>06.031.640-0</v>
          </cell>
          <cell r="B2432" t="str">
            <v>TUBO DE CHAPA DE ACO, C/COSTURA, P/AGUA, C/REVESTIM. INT. EEXT., PONTAS BISELADAS P/SOLDA, C/ 900MM X 1/2"</v>
          </cell>
          <cell r="C2432" t="str">
            <v>M</v>
          </cell>
        </row>
        <row r="2433">
          <cell r="A2433" t="str">
            <v>06.031.650-0</v>
          </cell>
          <cell r="B2433" t="str">
            <v>TUBO DE CHAPA DE ACO, C/COSTURA, P/AGUA, C/REVESTIM. INT. EEXT., PONTAS BISELADAS P/SOLDA, C/ 1000MM X 1/2"</v>
          </cell>
          <cell r="C2433" t="str">
            <v>M</v>
          </cell>
        </row>
        <row r="2434">
          <cell r="A2434" t="str">
            <v>06.031.660-0</v>
          </cell>
          <cell r="B2434" t="str">
            <v>TUBO DE CHAPA DE ACO, C/COSTURA, P/AGUA, C/REVESTIM. INT. EEXT., PONTAS BISELADAS P/SOLDA, C/ 1200MM X 1/2"</v>
          </cell>
          <cell r="C2434" t="str">
            <v>M</v>
          </cell>
        </row>
        <row r="2435">
          <cell r="A2435" t="str">
            <v>06.031.675-0</v>
          </cell>
          <cell r="B2435" t="str">
            <v>TUBO DE CHAPA DE ACO, C/COSTURA, P/AGUA, C/REVESTIM. INT. EEXT., PONTAS BISELADAS P/SOLDA, C/ 1500MM X 1/2"</v>
          </cell>
          <cell r="C2435" t="str">
            <v>M</v>
          </cell>
        </row>
        <row r="2436">
          <cell r="A2436" t="str">
            <v>06.031.690-0</v>
          </cell>
          <cell r="B2436" t="str">
            <v>TUBO DE CHAPA DE ACO, C/COSTURA, P/AGUA, C/REVESTIM. INT. EEXT., PONTAS BISELADAS P/SOLDA, C/ 1750MM X 1/2"</v>
          </cell>
          <cell r="C2436" t="str">
            <v>M</v>
          </cell>
        </row>
        <row r="2437">
          <cell r="A2437" t="str">
            <v>06.031.700-0</v>
          </cell>
          <cell r="B2437" t="str">
            <v>TUBO DE CHAPA DE ACO, C/COSTURA, P/AGUA, C/REVESTIM. INT. EEXT., PONTAS BISELADAS P/SOLDA, C/ 2000MM X 1/2"</v>
          </cell>
          <cell r="C2437" t="str">
            <v>M</v>
          </cell>
        </row>
        <row r="2438">
          <cell r="A2438" t="str">
            <v>06.031.750-0</v>
          </cell>
          <cell r="B2438" t="str">
            <v>TUBO DE CHAPA DE ACO, C/COSTURA, P/AGUA, C/REVESTIM. INT. EEXT., PONTAS BISELADAS P/SOLDA, C/ 2500MM X 1/2"</v>
          </cell>
          <cell r="C2438" t="str">
            <v>M</v>
          </cell>
        </row>
        <row r="2439">
          <cell r="A2439" t="str">
            <v>06.031.895-0</v>
          </cell>
          <cell r="B2439" t="str">
            <v>TUBO DE CHAPA DE ACO, C/COSTURA, P/AGUA, C/REVESTIM. INT. EEXT., PONTAS BISELADAS P/SOLDA, C/ 1800MM X 5/8"</v>
          </cell>
          <cell r="C2439" t="str">
            <v>M</v>
          </cell>
        </row>
        <row r="2440">
          <cell r="A2440" t="str">
            <v>06.031.897-0</v>
          </cell>
          <cell r="B2440" t="str">
            <v>TUBO DE CHAPA DE ACO, C/COSTURA, P/AGUA, C/REVESTIM. INT. EEXT., PONTAS BISELADAS P/SOLDA, C/ 2000MM X 5/8"</v>
          </cell>
          <cell r="C2440" t="str">
            <v>M</v>
          </cell>
        </row>
        <row r="2441">
          <cell r="A2441" t="str">
            <v>06.031.898-0</v>
          </cell>
          <cell r="B2441" t="str">
            <v>TUBO DE CHAPA DE ACO, C/COSTURA, P/AGUA, C/REVESTIM. INT. EEXT., PONTAS BISELADAS P/SOLDA, C/ 2500MM X 5/8"</v>
          </cell>
          <cell r="C2441" t="str">
            <v>M</v>
          </cell>
        </row>
        <row r="2442">
          <cell r="A2442" t="str">
            <v>06.031.999-0</v>
          </cell>
          <cell r="B2442" t="str">
            <v>FAMILIA 06.031TUBOS DE ACO SOLDADO FORNECIMENTO</v>
          </cell>
        </row>
        <row r="2443">
          <cell r="A2443" t="str">
            <v>06.032.000-1</v>
          </cell>
          <cell r="B2443" t="str">
            <v>INDICE GERAL PARA FORNECIMENTO DE PECAS DE ACO SOLDADO.</v>
          </cell>
        </row>
        <row r="2444">
          <cell r="A2444" t="str">
            <v>06.032.999-0</v>
          </cell>
          <cell r="B2444" t="str">
            <v>FAMILIA 06.032PECAS DE ACO SOLDADO FORNECIMENTO</v>
          </cell>
        </row>
        <row r="2445">
          <cell r="A2445" t="str">
            <v>06.033.010-0</v>
          </cell>
          <cell r="B2445" t="str">
            <v>FLANGES DE ACO SOLDADO, C/REVESTIM. INT. E EXT., ATE 800MM DE DIAM. FORN.</v>
          </cell>
          <cell r="C2445" t="str">
            <v>KG</v>
          </cell>
        </row>
        <row r="2446">
          <cell r="A2446" t="str">
            <v>06.033.020-0</v>
          </cell>
          <cell r="B2446" t="str">
            <v>FLANGES DE ACO SOLDADO, C/REVESTIM. INT. E EXT., DE 800 ATE1200MM DE DIAM. FORN.</v>
          </cell>
          <cell r="C2446" t="str">
            <v>KG</v>
          </cell>
        </row>
        <row r="2447">
          <cell r="A2447" t="str">
            <v>06.033.030-0</v>
          </cell>
          <cell r="B2447" t="str">
            <v>FLANGES DE ACO SOLDADO, C/REVESTIM. INT. E EXT., ACIMA DE 1200MM DE DIAM. FORN.</v>
          </cell>
          <cell r="C2447" t="str">
            <v>KG</v>
          </cell>
        </row>
        <row r="2448">
          <cell r="A2448" t="str">
            <v>06.033.999-0</v>
          </cell>
          <cell r="B2448" t="str">
            <v>FAMILIA 06.033FLANGES D/ACO SOLDADO FORNECIMENTO</v>
          </cell>
        </row>
        <row r="2449">
          <cell r="A2449" t="str">
            <v>06.034.031-0</v>
          </cell>
          <cell r="B2449" t="str">
            <v>TUBO DE CHAPA DE ACO, C/COSTURA, P/AGUA, C/REVESTIM. INT. EMESMALTE E EXT. EM BORRACHA CLORADA, C/ 150MM X 3/16"</v>
          </cell>
          <cell r="C2449" t="str">
            <v>M</v>
          </cell>
        </row>
        <row r="2450">
          <cell r="A2450" t="str">
            <v>06.034.032-0</v>
          </cell>
          <cell r="B2450" t="str">
            <v>TUBO DE CHAPA DE ACO, C/COSTURA, P/AGUA, C/REVESTIM. INT. EMESMALTE E EXT. EM BORRACHA CLORADA, C/ 200MM X 3/16"</v>
          </cell>
          <cell r="C2450" t="str">
            <v>M</v>
          </cell>
        </row>
        <row r="2451">
          <cell r="A2451" t="str">
            <v>06.034.035-0</v>
          </cell>
          <cell r="B2451" t="str">
            <v>TUBO DE CHAPA DE ACO, C/COSTURA, P/AGUA, C/REVESTIM. INT. EMESMALTE E EXT. EM BORRACHA CLORADA, C/ 250MM X 3/16"</v>
          </cell>
          <cell r="C2451" t="str">
            <v>M</v>
          </cell>
        </row>
        <row r="2452">
          <cell r="A2452" t="str">
            <v>06.034.039-0</v>
          </cell>
          <cell r="B2452" t="str">
            <v>TUBO DE CHAPA DE ACO, C/COSTURA, P/AGUA, C/REVESTIM. INT. EMESMALTE E EXT. EM BORRACHA CLORADA, C/ 300MM X 3/16"</v>
          </cell>
          <cell r="C2452" t="str">
            <v>M</v>
          </cell>
        </row>
        <row r="2453">
          <cell r="A2453" t="str">
            <v>06.034.041-0</v>
          </cell>
          <cell r="B2453" t="str">
            <v>TUBO DE CHAPA DE ACO, C/COSTURA, P/AGUA, C/REVESTIM. INT. EMESMALTE E EXT. EM BORRACHA CLORADA, C/ 350MM X 3/16"</v>
          </cell>
          <cell r="C2453" t="str">
            <v>M</v>
          </cell>
        </row>
        <row r="2454">
          <cell r="A2454" t="str">
            <v>06.034.043-0</v>
          </cell>
          <cell r="B2454" t="str">
            <v>TUBO DE CHAPA DE ACO, C/COSTURA, P/AGUA, C/REVESTIM. INT. EMESMALTE E EXT. EM BORRACHA CLORADA, C/ 400MM X 3/16"</v>
          </cell>
          <cell r="C2454" t="str">
            <v>M</v>
          </cell>
        </row>
        <row r="2455">
          <cell r="A2455" t="str">
            <v>06.034.098-0</v>
          </cell>
          <cell r="B2455" t="str">
            <v>TUBO DE CHAPA DE ACO, C/COSTURA, P/AGUA, C/REVESTIM. INT. EMESMALTE E EXT. EM BORRACHA CLORADA, C/ 150MM X 1/4"</v>
          </cell>
          <cell r="C2455" t="str">
            <v>M</v>
          </cell>
        </row>
        <row r="2456">
          <cell r="A2456" t="str">
            <v>06.034.100-0</v>
          </cell>
          <cell r="B2456" t="str">
            <v>TUBO DE CHAPA DE ACO, C/COSTURA, P/AGUA, C/REVESTIM. INT. EMESMALTE E EXT. EM BORRACHA CLORADA, C/ 200MM X 1/4"</v>
          </cell>
          <cell r="C2456" t="str">
            <v>M</v>
          </cell>
        </row>
        <row r="2457">
          <cell r="A2457" t="str">
            <v>06.034.105-0</v>
          </cell>
          <cell r="B2457" t="str">
            <v>TUBO DE CHAPA DE ACO, C/COSTURA, P/AGUA, C/REVESTIM. INT. EMESMALTE E EXT. EM BORRACHA CLORADA, C/ 250MM X 1/4"</v>
          </cell>
          <cell r="C2457" t="str">
            <v>M</v>
          </cell>
        </row>
        <row r="2458">
          <cell r="A2458" t="str">
            <v>06.034.110-0</v>
          </cell>
          <cell r="B2458" t="str">
            <v>TUBO DE CHAPA DE ACO, C/COSTURA, P/AGUA, C/REVESTIM. INT. EMESMALTE E EXT. EM BORRACHA CLORADA, C/ 300MM X 1/4"</v>
          </cell>
          <cell r="C2458" t="str">
            <v>M</v>
          </cell>
        </row>
        <row r="2459">
          <cell r="A2459" t="str">
            <v>06.034.115-0</v>
          </cell>
          <cell r="B2459" t="str">
            <v>TUBO DE CHAPA DE ACO, C/COSTURA, P/AGUA, C/REVESTIM. INT. EMESMALTE E EXT. EM BORRACHA CLORADA, C/ 350MM X 1/4"</v>
          </cell>
          <cell r="C2459" t="str">
            <v>M</v>
          </cell>
        </row>
        <row r="2460">
          <cell r="A2460" t="str">
            <v>06.034.120-0</v>
          </cell>
          <cell r="B2460" t="str">
            <v>TUBO DE CHAPA DE ACO, C/COSTURA, P/AGUA, C/REVESTIM. INT. EMESMALTE E EXT. EM BORRACHA CLORADA, C/ 400MM X 1/4"</v>
          </cell>
          <cell r="C2460" t="str">
            <v>M</v>
          </cell>
        </row>
        <row r="2461">
          <cell r="A2461" t="str">
            <v>06.034.125-0</v>
          </cell>
          <cell r="B2461" t="str">
            <v>TUBO DE CHAPA DE ACO, C/COSTURA, P/AGUA, C/REVESTIM. INT. EMESMALTE E EXT. EM BORRACHA CLORADA, C/ 450MM X 1/4"</v>
          </cell>
          <cell r="C2461" t="str">
            <v>M</v>
          </cell>
        </row>
        <row r="2462">
          <cell r="A2462" t="str">
            <v>06.034.130-0</v>
          </cell>
          <cell r="B2462" t="str">
            <v>TUBO DE CHAPA DE ACO, C/COSTURA, P/AGUA, C/REVESTIM. INT. EMESMALTE E EXT. EM BORRACHA CLORADA, C/ 500MM X 1/4"</v>
          </cell>
          <cell r="C2462" t="str">
            <v>M</v>
          </cell>
        </row>
        <row r="2463">
          <cell r="A2463" t="str">
            <v>06.034.135-0</v>
          </cell>
          <cell r="B2463" t="str">
            <v>TUBO DE CHAPA DE ACO, C/COSTURA, P/AGUA, C/REVESTIM. INT. EMESMALTE E EXT. EM BORRACHA CLORADA, C/ 600MM X 1/4"</v>
          </cell>
          <cell r="C2463" t="str">
            <v>M</v>
          </cell>
        </row>
        <row r="2464">
          <cell r="A2464" t="str">
            <v>06.034.255-0</v>
          </cell>
          <cell r="B2464" t="str">
            <v>TUBO DE CHAPA DE ACO, C/COSTURA, P/AGUA, C/REVESTIM. INT. EMESMALTE E EXT. EM BORRACHA CLORADA, C/ 300MM X 5/16"</v>
          </cell>
          <cell r="C2464" t="str">
            <v>M</v>
          </cell>
        </row>
        <row r="2465">
          <cell r="A2465" t="str">
            <v>06.034.260-0</v>
          </cell>
          <cell r="B2465" t="str">
            <v>TUBO DE CHAPA DE ACO, C/COSTURA, P/AGUA, C/REVESTIM. INT. EMESMALTE E EXT. EM BORRACHA CLORADA, C/ 350MM X 5/16"</v>
          </cell>
          <cell r="C2465" t="str">
            <v>M</v>
          </cell>
        </row>
        <row r="2466">
          <cell r="A2466" t="str">
            <v>06.034.265-0</v>
          </cell>
          <cell r="B2466" t="str">
            <v>TUBO DE CHAPA DE ACO, C/COSTURA, P/AGUA, C/REVESTIM. INT. EMESMALTE E EXT. EM BORRACHA CLORADA, C/ 400MM X 5/16"</v>
          </cell>
          <cell r="C2466" t="str">
            <v>M</v>
          </cell>
        </row>
        <row r="2467">
          <cell r="A2467" t="str">
            <v>06.034.270-0</v>
          </cell>
          <cell r="B2467" t="str">
            <v>TUBO DE CHAPA DE ACO, C/COSTURA, P/AGUA, C/REVESTIM. INT. EMESMALTE E EXT. EM BORRACHA CLORADA, C/ 450MM X 5/16"</v>
          </cell>
          <cell r="C2467" t="str">
            <v>M</v>
          </cell>
        </row>
        <row r="2468">
          <cell r="A2468" t="str">
            <v>06.034.275-0</v>
          </cell>
          <cell r="B2468" t="str">
            <v>TUBO DE CHAPA DE ACO, C/COSTURA, P/AGUA, C/REVESTIM. INT. EMESMALTE E EXT. EM BORRACHA CLORADA, C/ 500MM X 5/16"</v>
          </cell>
          <cell r="C2468" t="str">
            <v>M</v>
          </cell>
        </row>
        <row r="2469">
          <cell r="A2469" t="str">
            <v>06.034.280-0</v>
          </cell>
          <cell r="B2469" t="str">
            <v>TUBO DE CHAPA DE ACO, C/COSTURA, P/AGUA, C/REVESTIM. INT. EMESMALTE E EXT. EM BORRACHA CLORADA, C/ 600MM X 5/16"</v>
          </cell>
          <cell r="C2469" t="str">
            <v>M</v>
          </cell>
        </row>
        <row r="2470">
          <cell r="A2470" t="str">
            <v>06.034.283-0</v>
          </cell>
          <cell r="B2470" t="str">
            <v>TUBO DE CHAPA DE ACO, C/COSTURA, P/AGUA, C/REVESTIM. INT. EMESMALTE E EXT. EM BORRACHA CLORADA, C/ 700MM X 5/16"</v>
          </cell>
          <cell r="C2470" t="str">
            <v>M</v>
          </cell>
        </row>
        <row r="2471">
          <cell r="A2471" t="str">
            <v>06.034.410-0</v>
          </cell>
          <cell r="B2471" t="str">
            <v>TUBO DE CHAPA DE ACO, C/COSTURA, P/AGUA, C/REVESTIM. INT. EMESMALTE E EXT. EM BORRACHA CLORADA, C/ 350MM X 3/8"</v>
          </cell>
          <cell r="C2471" t="str">
            <v>M</v>
          </cell>
        </row>
        <row r="2472">
          <cell r="A2472" t="str">
            <v>06.034.415-0</v>
          </cell>
          <cell r="B2472" t="str">
            <v>TUBO DE CHAPA DE ACO, C/COSTURA, P/AGUA, C/REVESTIM. INT. EMESMALTE E EXT. EM BORRACHA CLORADA, C/ 400MM X 3/8"</v>
          </cell>
          <cell r="C2472" t="str">
            <v>M</v>
          </cell>
        </row>
        <row r="2473">
          <cell r="A2473" t="str">
            <v>06.034.425-0</v>
          </cell>
          <cell r="B2473" t="str">
            <v>TUBO DE CHAPA DE ACO, C/COSTURA, P/AGUA, C/REVESTIM. INT. EMESMALTE E EXT. EM BORRACHA CLORADA, C/ 500MM X 3/8"</v>
          </cell>
          <cell r="C2473" t="str">
            <v>M</v>
          </cell>
        </row>
        <row r="2474">
          <cell r="A2474" t="str">
            <v>06.034.430-0</v>
          </cell>
          <cell r="B2474" t="str">
            <v>TUBO DE CHAPA DE ACO, C/COSTURA, P/AGUA, C/REVESTIM. INT. EMESMALTE E EXT. EM BORRACHA CLORADA, C/ 600MM X 3/8"</v>
          </cell>
          <cell r="C2474" t="str">
            <v>M</v>
          </cell>
        </row>
        <row r="2475">
          <cell r="A2475" t="str">
            <v>06.034.435-0</v>
          </cell>
          <cell r="B2475" t="str">
            <v>TUBO DE CHAPA DE ACO, C/COSTURA, P/AGUA, C/REVESTIM. INT. EMESMALTE E EXT. EM BORRACHA CLORADA, C/ 700MM X 3/8"</v>
          </cell>
          <cell r="C2475" t="str">
            <v>M</v>
          </cell>
        </row>
        <row r="2476">
          <cell r="A2476" t="str">
            <v>06.034.440-0</v>
          </cell>
          <cell r="B2476" t="str">
            <v>TUBO DE CHAPA DE ACO, C/COSTURA, P/AGUA, C/REVESTIM. INT. EMESMALTE E EXT. EM BORRACHA CLORADA, C/ 800MM X 3/8"</v>
          </cell>
          <cell r="C2476" t="str">
            <v>M</v>
          </cell>
        </row>
        <row r="2477">
          <cell r="A2477" t="str">
            <v>06.034.445-0</v>
          </cell>
          <cell r="B2477" t="str">
            <v>TUBO DE CHAPA DE ACO, C/COSTURA, P/AGUA, C/REVESTIM. INT. EMESMALTE E EXT. EM BORRACHA CLORADA, C/ 900MM X 3/8"</v>
          </cell>
          <cell r="C2477" t="str">
            <v>M</v>
          </cell>
        </row>
        <row r="2478">
          <cell r="A2478" t="str">
            <v>06.034.450-0</v>
          </cell>
          <cell r="B2478" t="str">
            <v>TUBO DE CHAPA DE ACO, C/COSTURA, P/AGUA, C/REVESTIM. INT. EMESMALTE E EXT. EM BORRACHA CLORADA, C/ 1000MM X 3/8"</v>
          </cell>
          <cell r="C2478" t="str">
            <v>M</v>
          </cell>
        </row>
        <row r="2479">
          <cell r="A2479" t="str">
            <v>06.034.455-0</v>
          </cell>
          <cell r="B2479" t="str">
            <v>TUBO DE CHAPA DE ACO, C/COSTURA, P/AGUA, C/REVESTIM. INT. EMESMALTE E EXT. EM BORRACHA CLORADA, C/ 1200MM X 3/8"</v>
          </cell>
          <cell r="C2479" t="str">
            <v>M</v>
          </cell>
        </row>
        <row r="2480">
          <cell r="A2480" t="str">
            <v>06.034.465-0</v>
          </cell>
          <cell r="B2480" t="str">
            <v>TUBO DE CHAPA DE ACO, C/COSTURA, P/AGUA, C/REVESTIM. INT. EMESMALTE E EXT. EM BORRACHA CLORADA, C/ 1300MM X 3/8"</v>
          </cell>
          <cell r="C2480" t="str">
            <v>M</v>
          </cell>
        </row>
        <row r="2481">
          <cell r="A2481" t="str">
            <v>06.034.475-0</v>
          </cell>
          <cell r="B2481" t="str">
            <v>TUBO DE CHAPA DE ACO, C/COSTURA, P/AGUA, C/REVESTIM. INT. EMESMALTE E EXT. EM BORRACHA CLORADA, C/ 1500MM X 3/8"</v>
          </cell>
          <cell r="C2481" t="str">
            <v>M</v>
          </cell>
        </row>
        <row r="2482">
          <cell r="A2482" t="str">
            <v>06.034.610-0</v>
          </cell>
          <cell r="B2482" t="str">
            <v>TUBO DE CHAPA DE ACO, C/COSTURA, P/AGUA, C/REVESTIM. INT. EMESMALTE E EXT. EM BORRACHA CLORADA, C/ 600MM X 1/2"</v>
          </cell>
          <cell r="C2482" t="str">
            <v>M</v>
          </cell>
        </row>
        <row r="2483">
          <cell r="A2483" t="str">
            <v>06.034.620-0</v>
          </cell>
          <cell r="B2483" t="str">
            <v>TUBO DE CHAPA DE ACO, C/COSTURA, P/AGUA, C/REVESTIM. INT. EMESMALTE E EXT. EM BORRACHA CLORADA, C/ 700MM X 1/2"</v>
          </cell>
          <cell r="C2483" t="str">
            <v>M</v>
          </cell>
        </row>
        <row r="2484">
          <cell r="A2484" t="str">
            <v>06.034.630-0</v>
          </cell>
          <cell r="B2484" t="str">
            <v>TUBO DE CHAPA DE ACO, C/COSTURA, P/AGUA, C/REVESTIM. INT. EMESMALTE E EXT. EM BORRACHA CLORADA, C/ 800MM X 1/2"</v>
          </cell>
          <cell r="C2484" t="str">
            <v>M</v>
          </cell>
        </row>
        <row r="2485">
          <cell r="A2485" t="str">
            <v>06.034.640-0</v>
          </cell>
          <cell r="B2485" t="str">
            <v>TUBO DE CHAPA DE ACO, C/COSTURA, P/AGUA, C/REVESTIM. INT. EMESMALTE E EXT. EM BORRACHA CLORADA, C/ 900MM X 1/2"</v>
          </cell>
          <cell r="C2485" t="str">
            <v>M</v>
          </cell>
        </row>
        <row r="2486">
          <cell r="A2486" t="str">
            <v>06.034.650-0</v>
          </cell>
          <cell r="B2486" t="str">
            <v>TUBO DE CHAPA DE ACO, C/COSTURA, P/AGUA, C/REVESTIM. INT. EMESMALTE E EXT. EM BORRACHA CLORADA, C/ 1000MM X 1/2"</v>
          </cell>
          <cell r="C2486" t="str">
            <v>M</v>
          </cell>
        </row>
        <row r="2487">
          <cell r="A2487" t="str">
            <v>06.034.660-0</v>
          </cell>
          <cell r="B2487" t="str">
            <v>TUBO DE CHAPA DE ACO, C/COSTURA, P/AGUA, C/REVESTIM. INT. EMESMALTE E EXT. EM BORRACHA CLORADA, C/ 1200MM X 1/2"</v>
          </cell>
          <cell r="C2487" t="str">
            <v>M</v>
          </cell>
        </row>
        <row r="2488">
          <cell r="A2488" t="str">
            <v>06.034.675-0</v>
          </cell>
          <cell r="B2488" t="str">
            <v>TUBO DE CHAPA DE ACO, C/COSTURA, P/AGUA, C/REVESTIM. INT. EMESMALTE E EXT. EM BORRACHA CLORADA, C/ 1500MM X 1/2"</v>
          </cell>
          <cell r="C2488" t="str">
            <v>M</v>
          </cell>
        </row>
        <row r="2489">
          <cell r="A2489" t="str">
            <v>06.034.690-0</v>
          </cell>
          <cell r="B2489" t="str">
            <v>TUBO DE CHAPA DE ACO, C/COSTURA, P/AGUA, C/REVESTIM. INT. EMESMALTE E EXT. EM BORRACHA CLORADA, C/ 1750MM X 1/2"</v>
          </cell>
          <cell r="C2489" t="str">
            <v>M</v>
          </cell>
        </row>
        <row r="2490">
          <cell r="A2490" t="str">
            <v>06.034.705-0</v>
          </cell>
          <cell r="B2490" t="str">
            <v>TUBO DE CHAPA DE ACO, C/COSTURA, P/AGUA, C/REVESTIM. INT. EMESMALTE E EXT. EM BORRACHA CLORADA, C/ 2000MM X 1/2"</v>
          </cell>
          <cell r="C2490" t="str">
            <v>M</v>
          </cell>
        </row>
        <row r="2491">
          <cell r="A2491" t="str">
            <v>06.034.730-0</v>
          </cell>
          <cell r="B2491" t="str">
            <v>TUBO DE CHAPA DE ACO, C/COSTURA, P/AGUA, C/REVESTIM. INT. EMESMALTE E EXT. EM BORRACHA CLORADA, C/ 2500MM X 1/2"</v>
          </cell>
          <cell r="C2491" t="str">
            <v>M</v>
          </cell>
        </row>
        <row r="2492">
          <cell r="A2492" t="str">
            <v>06.034.895-0</v>
          </cell>
          <cell r="B2492" t="str">
            <v>TUBO DE CHAPA DE ACO, C/COSTURA, P/AGUA, C/REVESTIM. INT. EMESMALTE E EXT. EM BORRACHA CLORADA, C/ 1800MM X 5/8"</v>
          </cell>
          <cell r="C2492" t="str">
            <v>M</v>
          </cell>
        </row>
        <row r="2493">
          <cell r="A2493" t="str">
            <v>06.034.897-0</v>
          </cell>
          <cell r="B2493" t="str">
            <v>TUBO DE CHAPA DE ACO, C/COSTURA, P/AGUA, C/REVESTIM. INT. EMESMALTE E EXT. EM BORRACHA CLORADA, C/ 2000MM X 5/8"</v>
          </cell>
          <cell r="C2493" t="str">
            <v>M</v>
          </cell>
        </row>
        <row r="2494">
          <cell r="A2494" t="str">
            <v>06.034.898-0</v>
          </cell>
          <cell r="B2494" t="str">
            <v>TUBO DE CHAPA DE ACO, C/COSTURA, P/AGUA, C/REVESTIM. INT. EMESMALTE E EXT. EM BORRACHA CLORADA, C/ 2500MM X 5/8"</v>
          </cell>
          <cell r="C2494" t="str">
            <v>M</v>
          </cell>
        </row>
        <row r="2495">
          <cell r="A2495" t="str">
            <v>06.034.999-0</v>
          </cell>
          <cell r="B2495" t="str">
            <v>FAMILIA 06.034</v>
          </cell>
        </row>
        <row r="2496">
          <cell r="A2496" t="str">
            <v>06.040.999-0</v>
          </cell>
          <cell r="B2496" t="str">
            <v>FAMILIA 06.040TUBOS ACO SOLDADO FORNECIMENTO E ASSENTAMENTO</v>
          </cell>
        </row>
        <row r="2497">
          <cell r="A2497" t="str">
            <v>06.043.010-0</v>
          </cell>
          <cell r="B2497" t="str">
            <v>FLANGES DE ACO SOLDADO, C/REVESTIM. INT. E EXT., DIAM. ATE 800MM. FORN. E ASSENT.</v>
          </cell>
          <cell r="C2497" t="str">
            <v>KG</v>
          </cell>
        </row>
        <row r="2498">
          <cell r="A2498" t="str">
            <v>06.043.020-0</v>
          </cell>
          <cell r="B2498" t="str">
            <v>FLANGES DE ACO SOLDADO, C/REVESTIM. INT. E EXT., DIAM. DE 800MM ATE 1200MM. FORN. E ASSENT.</v>
          </cell>
          <cell r="C2498" t="str">
            <v>KG</v>
          </cell>
        </row>
        <row r="2499">
          <cell r="A2499" t="str">
            <v>06.043.030-0</v>
          </cell>
          <cell r="B2499" t="str">
            <v>FLANGES DE ACO SOLDADO, C/REVESTIM. INT. E EXT., DIAM. ACIMADE 1200MM. FORN. E ASSENT.</v>
          </cell>
          <cell r="C2499" t="str">
            <v>KG</v>
          </cell>
        </row>
        <row r="2500">
          <cell r="A2500" t="str">
            <v>06.043.999-0</v>
          </cell>
          <cell r="B2500" t="str">
            <v>FAMILIA 06.043FLANGES ACO SOLDADO FORN.E ASSENT.</v>
          </cell>
        </row>
        <row r="2501">
          <cell r="A2501" t="str">
            <v>06.061.105-0</v>
          </cell>
          <cell r="B2501" t="str">
            <v>JUNCAO DE 45° OU 90° DE CERAM. VIDRADA INTERNAMENTE, P/ESGOTO, DIAM. MAIOR DE 100MM</v>
          </cell>
          <cell r="C2501" t="str">
            <v>UN</v>
          </cell>
        </row>
        <row r="2502">
          <cell r="A2502" t="str">
            <v>06.061.110-0</v>
          </cell>
          <cell r="B2502" t="str">
            <v>JUNCAO DE 45° OU 90° DE CERAM. VIDRADA INTERNAMENTE, P/ESGOTO, DIAM. MAIOR DE 150MM</v>
          </cell>
          <cell r="C2502" t="str">
            <v>UN</v>
          </cell>
        </row>
        <row r="2503">
          <cell r="A2503" t="str">
            <v>06.061.115-0</v>
          </cell>
          <cell r="B2503" t="str">
            <v>JUNCAO DE 45° OU 90° DE CERAM. VIDRADA INTERNAMENTE, P/ESGOTO, DIAM. MAIOR DE 200MM</v>
          </cell>
          <cell r="C2503" t="str">
            <v>UN</v>
          </cell>
        </row>
        <row r="2504">
          <cell r="A2504" t="str">
            <v>06.061.120-0</v>
          </cell>
          <cell r="B2504" t="str">
            <v>JUNCAO DE 45° OU 90° DE CERAM. VIDRADA INTERNAMENTE, P/ESGOTO, DIAM. MAIOR DE 250MM</v>
          </cell>
          <cell r="C2504" t="str">
            <v>UN</v>
          </cell>
        </row>
        <row r="2505">
          <cell r="A2505" t="str">
            <v>06.061.150-0</v>
          </cell>
          <cell r="B2505" t="str">
            <v>CURVA DE 45° OU 90° DE CERAM. VIDRADA INTERNAMENTE, P/ESGOTO, DIAM. DE 100MM</v>
          </cell>
          <cell r="C2505" t="str">
            <v>UN</v>
          </cell>
        </row>
        <row r="2506">
          <cell r="A2506" t="str">
            <v>06.061.155-0</v>
          </cell>
          <cell r="B2506" t="str">
            <v>CURVA DE 45° OU 90° DE CERAM. VIDRADA INTERNAMENTE, P/ESGOTO, DIAM. DE 150MM</v>
          </cell>
          <cell r="C2506" t="str">
            <v>UN</v>
          </cell>
        </row>
        <row r="2507">
          <cell r="A2507" t="str">
            <v>06.061.160-0</v>
          </cell>
          <cell r="B2507" t="str">
            <v>CURVA DE 45° OU 90° DE CERAM. VIDRADA INTERNAMENTE, P/ESGOTO, DIAM. DE 200MM</v>
          </cell>
          <cell r="C2507" t="str">
            <v>UN</v>
          </cell>
        </row>
        <row r="2508">
          <cell r="A2508" t="str">
            <v>06.061.165-0</v>
          </cell>
          <cell r="B2508" t="str">
            <v>CURVA DE 45° OU 90° DE CERAM. VIDRADA INTERNAMENTE, P/ESGOTO, DIAM. DE 250MM</v>
          </cell>
          <cell r="C2508" t="str">
            <v>UN</v>
          </cell>
        </row>
        <row r="2509">
          <cell r="A2509" t="str">
            <v>06.061.999-0</v>
          </cell>
          <cell r="B2509" t="str">
            <v>FAMILIA 06.061</v>
          </cell>
        </row>
        <row r="2510">
          <cell r="A2510" t="str">
            <v>06.062.001-0</v>
          </cell>
          <cell r="B2510" t="str">
            <v>POCO DE CRAVACAO P/EXEC. DE TRAVESSIA SUBTER., C/CABECOTE P/TERRA</v>
          </cell>
          <cell r="C2510" t="str">
            <v>UN</v>
          </cell>
        </row>
        <row r="2511">
          <cell r="A2511" t="str">
            <v>06.062.002-0</v>
          </cell>
          <cell r="B2511" t="str">
            <v>POCO DE CRAVACAO P/EXEC. DE TRAVESSIA SUBTER., C/CABECOTE P/ROCHA</v>
          </cell>
          <cell r="C2511" t="str">
            <v>UN</v>
          </cell>
        </row>
        <row r="2512">
          <cell r="A2512" t="str">
            <v>06.062.999-0</v>
          </cell>
          <cell r="B2512" t="str">
            <v>FAMILIA 06.062POCO DE CRAVACAO</v>
          </cell>
        </row>
        <row r="2513">
          <cell r="A2513" t="str">
            <v>06.063.005-0</v>
          </cell>
          <cell r="B2513" t="str">
            <v>TUBO CAMISA EM CONCR. ARMADO, DIAM. DE 1,00M, P/TRAVESSIAS SUBTER. (TUNNEL-LINE)</v>
          </cell>
          <cell r="C2513" t="str">
            <v>M</v>
          </cell>
        </row>
        <row r="2514">
          <cell r="A2514" t="str">
            <v>06.063.006-0</v>
          </cell>
          <cell r="B2514" t="str">
            <v>TUBO CAMISA EM CONCR. ARMADO, DIAM. DE 1,20M, P/TRAVESSIAS SUBTER. (TUNNEL-LINE)</v>
          </cell>
          <cell r="C2514" t="str">
            <v>M</v>
          </cell>
        </row>
        <row r="2515">
          <cell r="A2515" t="str">
            <v>06.063.007-0</v>
          </cell>
          <cell r="B2515" t="str">
            <v>TUBO CAMISA EM CONCR. ARMADO, DIAM. DE 1,50M, P/TRAVESSIAS SUBTER. (TUNNEL-LINE)</v>
          </cell>
          <cell r="C2515" t="str">
            <v>M</v>
          </cell>
        </row>
        <row r="2516">
          <cell r="A2516" t="str">
            <v>06.063.999-0</v>
          </cell>
          <cell r="B2516" t="str">
            <v>FAMILIA 06.063TUBO DE CAMISA FORN.</v>
          </cell>
        </row>
        <row r="2517">
          <cell r="A2517" t="str">
            <v>06.064.999-0</v>
          </cell>
          <cell r="B2517" t="str">
            <v>FAMILIA 06.064INDICE TUBO CONCRETO</v>
          </cell>
        </row>
        <row r="2518">
          <cell r="A2518" t="str">
            <v>06.065.010-0</v>
          </cell>
          <cell r="B2518" t="str">
            <v>HIDRANTE DE COLUNA, COMPLETO, P/LINHA DE 75MM</v>
          </cell>
          <cell r="C2518" t="str">
            <v>UN</v>
          </cell>
        </row>
        <row r="2519">
          <cell r="A2519" t="str">
            <v>06.065.011-0</v>
          </cell>
          <cell r="B2519" t="str">
            <v>HIDRANTE DE COLUNA, COMPLETO, P/LINHA DE 100MM</v>
          </cell>
          <cell r="C2519" t="str">
            <v>UN</v>
          </cell>
        </row>
        <row r="2520">
          <cell r="A2520" t="str">
            <v>06.065.015-0</v>
          </cell>
          <cell r="B2520" t="str">
            <v>HIDRANTE SUBTER., COMPLETO (CURVA LONGA E CX.)</v>
          </cell>
          <cell r="C2520" t="str">
            <v>UN</v>
          </cell>
        </row>
        <row r="2521">
          <cell r="A2521" t="str">
            <v>06.065.999-0</v>
          </cell>
          <cell r="B2521" t="str">
            <v>FAMILIA 06.065HIDRANTES FORN. E ASSENT.</v>
          </cell>
        </row>
        <row r="2522">
          <cell r="A2522" t="str">
            <v>06.066.010-0</v>
          </cell>
          <cell r="B2522" t="str">
            <v>HIDRANTE DE COLUNA, COMPLETO, P/LINHA DE 75MM, EXCL. HIDRANTE</v>
          </cell>
          <cell r="C2522" t="str">
            <v>UN</v>
          </cell>
        </row>
        <row r="2523">
          <cell r="A2523" t="str">
            <v>06.066.011-0</v>
          </cell>
          <cell r="B2523" t="str">
            <v>HIDRANTE DE COLUNA, COMPLETO, P/LINHA DE 100M, EXCL. HIDRANTE</v>
          </cell>
          <cell r="C2523" t="str">
            <v>UN</v>
          </cell>
        </row>
        <row r="2524">
          <cell r="A2524" t="str">
            <v>06.066.015-0</v>
          </cell>
          <cell r="B2524" t="str">
            <v>HIDRANTE SUBTER., COMPLETO (CURVA LONGA E CX.), EXCL. HIDRANTE</v>
          </cell>
          <cell r="C2524" t="str">
            <v>UN</v>
          </cell>
        </row>
        <row r="2525">
          <cell r="A2525" t="str">
            <v>06.066.999-0</v>
          </cell>
          <cell r="B2525" t="str">
            <v>HIDRANTES ASSENT.</v>
          </cell>
        </row>
        <row r="2526">
          <cell r="A2526" t="str">
            <v>06.068.999-0</v>
          </cell>
          <cell r="B2526" t="str">
            <v>FAMILIA 06.068LINHAS DUTO PVC</v>
          </cell>
        </row>
        <row r="2527">
          <cell r="A2527" t="str">
            <v>06.069.010-0</v>
          </cell>
          <cell r="B2527" t="str">
            <v>CONSTRUCAO DE LINHA SIMPLES DE DUTO ESPIRAL FLEXIVEL, SINGELO, P/PROT. DE CONDUTORES, DIAM. DE 50MM, C/FIO GUIA</v>
          </cell>
          <cell r="C2527" t="str">
            <v>M</v>
          </cell>
        </row>
        <row r="2528">
          <cell r="A2528" t="str">
            <v>06.069.015-0</v>
          </cell>
          <cell r="B2528" t="str">
            <v>CONSTRUCAO DE LINHA DUPLA DE DUTO ESPIRAL FLEXIVEL, SINGELO,P/PROT. DE CONDUTORES, DIAM. DE 50MM, C/FIO GUIA</v>
          </cell>
          <cell r="C2528" t="str">
            <v>M</v>
          </cell>
        </row>
        <row r="2529">
          <cell r="A2529" t="str">
            <v>06.069.020-0</v>
          </cell>
          <cell r="B2529" t="str">
            <v>CONSTRUCAO DE LINHA SIMPLES DE DUTO ESPIRAL FLEXIVEL, SINGELO, P/PROT. DE CONDUTORES, DIAM. DE 75MM, C/FIO GUIA</v>
          </cell>
          <cell r="C2529" t="str">
            <v>M</v>
          </cell>
        </row>
        <row r="2530">
          <cell r="A2530" t="str">
            <v>06.069.025-0</v>
          </cell>
          <cell r="B2530" t="str">
            <v>CONSTRUCAO DE LINHA DUPLA DE DUTO ESPIRAL FLEXIVEL, SINGELO,P/PROT. DE CONDUTORES, DIAM. DE 75MM, C/FIO GUIA</v>
          </cell>
          <cell r="C2530" t="str">
            <v>M</v>
          </cell>
        </row>
        <row r="2531">
          <cell r="A2531" t="str">
            <v>06.069.030-0</v>
          </cell>
          <cell r="B2531" t="str">
            <v>CONSTRUCAO DE LINHA SIMPLES DE DUTO ESPIRAL FLEXIVEL, SINGELO, P/PROT. DE CONDUTORES, DIAM. DE 100MM, C/FIO GUIA</v>
          </cell>
          <cell r="C2531" t="str">
            <v>M</v>
          </cell>
        </row>
        <row r="2532">
          <cell r="A2532" t="str">
            <v>06.069.035-0</v>
          </cell>
          <cell r="B2532" t="str">
            <v>CONSTRUCAO DE LINHA DUPLA DE DUTO ESPIRAL FLEXIVEL, SINGELO,P/PROT. DE CONDUTORES, DIAM. DE 100MM, C/FIO GUIA</v>
          </cell>
          <cell r="C2532" t="str">
            <v>M</v>
          </cell>
        </row>
        <row r="2533">
          <cell r="A2533" t="str">
            <v>06.069.040-0</v>
          </cell>
          <cell r="B2533" t="str">
            <v>CONSTRUCAO DE LINHA SIMPLES DE DUTO ESPIRAL FLEXIVEL, SINGELO, P/PROT. DE CONDUTORES, DIAM. DE 125MM, C/FIO GUIA</v>
          </cell>
          <cell r="C2533" t="str">
            <v>M</v>
          </cell>
        </row>
        <row r="2534">
          <cell r="A2534" t="str">
            <v>06.069.045-0</v>
          </cell>
          <cell r="B2534" t="str">
            <v>CONSTRUCAO DE LINHA DUPLA DE DUTO ESPIRAL FLEXIVEL, SINGELO,P/PROT. DE CONDUTORES, DIAM. DE 125MM, C/FIO GUIA</v>
          </cell>
          <cell r="C2534" t="str">
            <v>M</v>
          </cell>
        </row>
        <row r="2535">
          <cell r="A2535" t="str">
            <v>06.069.050-0</v>
          </cell>
          <cell r="B2535" t="str">
            <v>CONSTRUCAO DE LINHA SIMPLES DE DUTO ESPIRAL FLEXIVEL, SINGELO, P/PROT. DE CONDUTORES, DIAM. DE 150MM, C/FIO GUIA</v>
          </cell>
          <cell r="C2535" t="str">
            <v>M</v>
          </cell>
        </row>
        <row r="2536">
          <cell r="A2536" t="str">
            <v>06.069.055-0</v>
          </cell>
          <cell r="B2536" t="str">
            <v>CONSTRUCAO DE LINHA DUPLA DE DUTO ESPIRAL FLEXIVEL, SINGELO,P/PROT. DE CONDUTORES, DIAM. DE 150MM, C/FIO GUIA</v>
          </cell>
          <cell r="C2536" t="str">
            <v>M</v>
          </cell>
        </row>
        <row r="2537">
          <cell r="A2537" t="str">
            <v>06.069.999-0</v>
          </cell>
          <cell r="B2537" t="str">
            <v>FAMILIA 06.069LINHA DUTO ESPIRAL</v>
          </cell>
        </row>
        <row r="2538">
          <cell r="A2538" t="str">
            <v>06.070.999-0</v>
          </cell>
          <cell r="B2538" t="str">
            <v>FAMILIA 06.070DUTOS CERAMICOS</v>
          </cell>
        </row>
        <row r="2539">
          <cell r="A2539" t="str">
            <v>06.072.001-0</v>
          </cell>
          <cell r="B2539" t="str">
            <v>GABIAO CX. DE 1,00M DE ALT., MALHA HEXAGONAL 8 X 10, FIO 2,7MM, INCL. OS MAT. E COLOC., EXCL. FORN. E TRANSP. DE PEDRAS</v>
          </cell>
          <cell r="C2539" t="str">
            <v>M3</v>
          </cell>
        </row>
        <row r="2540">
          <cell r="A2540" t="str">
            <v>06.072.003-0</v>
          </cell>
          <cell r="B2540" t="str">
            <v>GABIAO CX. DE 0,50M DE ALT., MALHA HEXAGONAL 8 X 10, FIO 2,7MM, INCL. OS MAT. E COLOC., EXCL. FORN. E TRANSP. DE PEDRAS</v>
          </cell>
          <cell r="C2540" t="str">
            <v>M3</v>
          </cell>
        </row>
        <row r="2541">
          <cell r="A2541" t="str">
            <v>06.072.999-0</v>
          </cell>
          <cell r="B2541" t="str">
            <v>FAMILIA 06.072GABIAO</v>
          </cell>
        </row>
        <row r="2542">
          <cell r="A2542" t="str">
            <v>06.075.010-0</v>
          </cell>
          <cell r="B2542" t="str">
            <v>GABIAO CX. DE 1,00M DE ALT., MALHA HEXAGONAL 8 X 10, FIO 2,7MM, INCL. O FORN. E COLOC. DE TODOS OS MAT.</v>
          </cell>
          <cell r="C2542" t="str">
            <v>M3</v>
          </cell>
        </row>
        <row r="2543">
          <cell r="A2543" t="str">
            <v>06.075.012-0</v>
          </cell>
          <cell r="B2543" t="str">
            <v>GABIAO CX. DE 0,50M DE ALT., MALHA HEXAGONAL 8 X 10, FIO 2,7MM, INCL. O FORN. E COLOC. DE TODOS OS MAT.</v>
          </cell>
          <cell r="C2543" t="str">
            <v>M3</v>
          </cell>
        </row>
        <row r="2544">
          <cell r="A2544" t="str">
            <v>06.075.999-0</v>
          </cell>
          <cell r="B2544" t="str">
            <v>FAMILIA 06.075GABIAO P/FORNEC. MATERIAIS</v>
          </cell>
        </row>
        <row r="2545">
          <cell r="A2545" t="str">
            <v>06.076.005-0</v>
          </cell>
          <cell r="B2545" t="str">
            <v>GABIAO CAIXA DE 1,00M DE ALT., MALHA HEXAGONAL 8 X 10, FIO 2,4MM, REVEST. DE PVC, INCL. OS MAT. E COLOC., EXCL. PEDRAS</v>
          </cell>
          <cell r="C2545" t="str">
            <v>M3</v>
          </cell>
        </row>
        <row r="2546">
          <cell r="A2546" t="str">
            <v>06.076.010-0</v>
          </cell>
          <cell r="B2546" t="str">
            <v>GABIAO CX. DE 0,50M DE ALT., MALHA HEXAGONAL 8 X 10, FIO 2,4MM, REVEST. DE PVC, INCL. OS MAT. E COLOC., EXCL. PEDRAS</v>
          </cell>
          <cell r="C2546" t="str">
            <v>M3</v>
          </cell>
        </row>
        <row r="2547">
          <cell r="A2547" t="str">
            <v>06.076.015-0</v>
          </cell>
          <cell r="B2547" t="str">
            <v>GABIAO SACO, MALHA HEXAGONAL 8 X 10, FIO 2,4MM, REVEST. DE PVC, INCL. MAT. E COLOC. C/ESCAVADEIRA (3/4 JD3), EXCL.PEDRAS</v>
          </cell>
          <cell r="C2547" t="str">
            <v>M3</v>
          </cell>
        </row>
        <row r="2548">
          <cell r="A2548" t="str">
            <v>06.076.020-0</v>
          </cell>
          <cell r="B2548" t="str">
            <v>GABIAO MANTA,C/ESP.DE 0,30M, MALHA HEXAGONAL 6 X 8,FIO 2,2MM,REVEST. DE PVC,INCL.MAT.E COLOC.,EXCL.FORN.TRANSP.DE PEDRAS</v>
          </cell>
          <cell r="C2548" t="str">
            <v>M2</v>
          </cell>
        </row>
        <row r="2549">
          <cell r="A2549" t="str">
            <v>06.076.025-0</v>
          </cell>
          <cell r="B2549" t="str">
            <v>GABIAO MANTA,C/ESP.DE 0,23M, MALHA HEXAGONAL 6 X 8,FIO 2,2MM,REVEST. DE PVC,INCL.MAT.E COLOC.,EXCL.FORN.TRANSP.DE PEDRAS</v>
          </cell>
          <cell r="C2549" t="str">
            <v>M2</v>
          </cell>
        </row>
        <row r="2550">
          <cell r="A2550" t="str">
            <v>06.076.999-0</v>
          </cell>
          <cell r="B2550" t="str">
            <v>FAMILIA 06.076</v>
          </cell>
        </row>
        <row r="2551">
          <cell r="A2551" t="str">
            <v>06.077.005-0</v>
          </cell>
          <cell r="B2551" t="str">
            <v>GABIAO CX. DE 1,00M DE ALT., MALHA HEXAGONAL 8 X 10, FIO 2,4MM, REVEST. DE PVC, INCL. FORN. E COLOC. DE TODOS OS MAT.</v>
          </cell>
          <cell r="C2551" t="str">
            <v>M3</v>
          </cell>
        </row>
        <row r="2552">
          <cell r="A2552" t="str">
            <v>06.077.010-0</v>
          </cell>
          <cell r="B2552" t="str">
            <v>GABIAO CX. DE 0,50M DE ALT., MALHA HEXAGONAL 8 X 10, FIO 2,4MM, REVEST. DE PVC, INCL. FORN. E COLOC. DE TODOS OS MAT.</v>
          </cell>
          <cell r="C2552" t="str">
            <v>M3</v>
          </cell>
        </row>
        <row r="2553">
          <cell r="A2553" t="str">
            <v>06.077.015-0</v>
          </cell>
          <cell r="B2553" t="str">
            <v>GABIAO SACO, MALHA HEXAGONAL 8 X 10, FIO 2,4MM, REVEST. DE PVC,INCL.FORN.E COLOC.DE TODOS OS MAT.C/ESCAVADEIRA (3/4 JD3)</v>
          </cell>
          <cell r="C2553" t="str">
            <v>M3</v>
          </cell>
        </row>
        <row r="2554">
          <cell r="A2554" t="str">
            <v>06.077.020-0</v>
          </cell>
          <cell r="B2554" t="str">
            <v>GABIAO MANTA, C/ESP. DE 0,30M, MALHA HEXAGONAL 6 X 8, FIO 2MM, REVEST. DE PVC, INCL. FORN. DE TODOS OS MAT. E COLOC.</v>
          </cell>
          <cell r="C2554" t="str">
            <v>M2</v>
          </cell>
        </row>
        <row r="2555">
          <cell r="A2555" t="str">
            <v>06.077.025-0</v>
          </cell>
          <cell r="B2555" t="str">
            <v>GABIAO MANTA, C/ESP. DE 0,23M, MALHA HEXAGONAL 6 X 8, FIO 2MM, REVEST. DE PVC, INCL. FORN. DE TODOS OS MAT. E COLOC.</v>
          </cell>
          <cell r="C2555" t="str">
            <v>M2</v>
          </cell>
        </row>
        <row r="2556">
          <cell r="A2556" t="str">
            <v>06.077.999-0</v>
          </cell>
          <cell r="B2556" t="str">
            <v>FAMILIA 06.077</v>
          </cell>
        </row>
        <row r="2557">
          <cell r="A2557" t="str">
            <v>06.081.010-0</v>
          </cell>
          <cell r="B2557" t="str">
            <v>DRENO DE TUBOS DE CONCR., S/ARMADURA, DIAM. DE 0,30M, PERFURADOS OU NAO, ASSENTADOS EM DRENOS DE PEDRA BRITADA</v>
          </cell>
          <cell r="C2557" t="str">
            <v>M</v>
          </cell>
        </row>
        <row r="2558">
          <cell r="A2558" t="str">
            <v>06.081.999-0</v>
          </cell>
          <cell r="B2558" t="str">
            <v>FAMILIA 06.081DRENO TUBO DE CONCRETO</v>
          </cell>
        </row>
        <row r="2559">
          <cell r="A2559" t="str">
            <v>06.082.010-0</v>
          </cell>
          <cell r="B2559" t="str">
            <v>DRENO PROFUNDO EM TUBO PLAST. PERFURADO, DIAM. DE 2.1/2"</v>
          </cell>
          <cell r="C2559" t="str">
            <v>M</v>
          </cell>
        </row>
        <row r="2560">
          <cell r="A2560" t="str">
            <v>06.082.015-0</v>
          </cell>
          <cell r="B2560" t="str">
            <v>DRENO PROFUNDO EM TUBO PLAST. PERFURADO, DIAM. DE 3"</v>
          </cell>
          <cell r="C2560" t="str">
            <v>M</v>
          </cell>
        </row>
        <row r="2561">
          <cell r="A2561" t="str">
            <v>06.082.020-0</v>
          </cell>
          <cell r="B2561" t="str">
            <v>DRENO PROFUNDO EM TUBO PLAST. PERFURADO, DIAM. DE 4"</v>
          </cell>
          <cell r="C2561" t="str">
            <v>M</v>
          </cell>
        </row>
        <row r="2562">
          <cell r="A2562" t="str">
            <v>06.082.050-0</v>
          </cell>
          <cell r="B2562" t="str">
            <v>DRENO OU BARBACA EM TUBO DE PVC, DIAM. DE 2"</v>
          </cell>
          <cell r="C2562" t="str">
            <v>M</v>
          </cell>
        </row>
        <row r="2563">
          <cell r="A2563" t="str">
            <v>06.082.053-0</v>
          </cell>
          <cell r="B2563" t="str">
            <v>DRENO OU BARBACA EM TUBO DE PVC, DIAM. DE 3"</v>
          </cell>
          <cell r="C2563" t="str">
            <v>M</v>
          </cell>
        </row>
        <row r="2564">
          <cell r="A2564" t="str">
            <v>06.082.055-0</v>
          </cell>
          <cell r="B2564" t="str">
            <v>DRENO OU BARBACA EM TUBO DE PVC, DIAM. DE 4"</v>
          </cell>
          <cell r="C2564" t="str">
            <v>M</v>
          </cell>
        </row>
        <row r="2565">
          <cell r="A2565" t="str">
            <v>06.082.070-0</v>
          </cell>
          <cell r="B2565" t="str">
            <v>DRENO EM TUBO DE PVC, DIAM. DE 3", P/VIADUTOS</v>
          </cell>
          <cell r="C2565" t="str">
            <v>M</v>
          </cell>
        </row>
        <row r="2566">
          <cell r="A2566" t="str">
            <v>06.082.075-0</v>
          </cell>
          <cell r="B2566" t="str">
            <v>DRENO EM TUBO DE PVC, DIAM. DE 4", P/VIADUTOS</v>
          </cell>
          <cell r="C2566" t="str">
            <v>M</v>
          </cell>
        </row>
        <row r="2567">
          <cell r="A2567" t="str">
            <v>06.082.999-0</v>
          </cell>
          <cell r="B2567" t="str">
            <v>FAMILIA 06.082DRENO TUBO PVC</v>
          </cell>
        </row>
        <row r="2568">
          <cell r="A2568" t="str">
            <v>06.084.005-0</v>
          </cell>
          <cell r="B2568" t="str">
            <v>FILTRO HORIZ. DE AREIA, EM BARRAGEM, OBEDECENDO GRANULOM. ESPECIFICA</v>
          </cell>
          <cell r="C2568" t="str">
            <v>M3</v>
          </cell>
        </row>
        <row r="2569">
          <cell r="A2569" t="str">
            <v>06.084.999-0</v>
          </cell>
          <cell r="B2569" t="str">
            <v>FAMILIA 06.084</v>
          </cell>
        </row>
        <row r="2570">
          <cell r="A2570" t="str">
            <v>06.085.010-0</v>
          </cell>
          <cell r="B2570" t="str">
            <v>DRENO VERT. NO PARAMENTO INT. DE MURO DE ARRIMO, EM PRISMA DE 25 X 25CM DE SECAO, ADMIT. BARBACAS</v>
          </cell>
          <cell r="C2570" t="str">
            <v>M2</v>
          </cell>
        </row>
        <row r="2571">
          <cell r="A2571" t="str">
            <v>06.085.015-0</v>
          </cell>
          <cell r="B2571" t="str">
            <v>VALETA DRENANTE DE 0,50M DE LARG. E 0,70M DE PROF., PREENCHIDA ATE 0,30M C/PEDRA BRITADA</v>
          </cell>
          <cell r="C2571" t="str">
            <v>M</v>
          </cell>
        </row>
        <row r="2572">
          <cell r="A2572" t="str">
            <v>06.085.020-0</v>
          </cell>
          <cell r="B2572" t="str">
            <v>CAMADA VERT. DRENANTE FEITA C/PEDRA BRITADA</v>
          </cell>
          <cell r="C2572" t="str">
            <v>M3</v>
          </cell>
        </row>
        <row r="2573">
          <cell r="A2573" t="str">
            <v>06.085.025-0</v>
          </cell>
          <cell r="B2573" t="str">
            <v>CAMADA HORIZ. DE BRITA, EM BARRAGEM</v>
          </cell>
          <cell r="C2573" t="str">
            <v>M3</v>
          </cell>
        </row>
        <row r="2574">
          <cell r="A2574" t="str">
            <v>06.085.040-0</v>
          </cell>
          <cell r="B2574" t="str">
            <v>ENROCAMENTO C/PEDRA-DE-MAO JOGADA</v>
          </cell>
          <cell r="C2574" t="str">
            <v>M3</v>
          </cell>
        </row>
        <row r="2575">
          <cell r="A2575" t="str">
            <v>06.085.045-0</v>
          </cell>
          <cell r="B2575" t="str">
            <v>ENROCAMENTO C/PEDRA-DE-MAO ARRUMADA</v>
          </cell>
          <cell r="C2575" t="str">
            <v>M3</v>
          </cell>
        </row>
        <row r="2576">
          <cell r="A2576" t="str">
            <v>06.085.050-1</v>
          </cell>
          <cell r="B2576" t="str">
            <v>ENROCAMENTO C/PEDRA DE 50 A 200KG</v>
          </cell>
          <cell r="C2576" t="str">
            <v>M3</v>
          </cell>
        </row>
        <row r="2577">
          <cell r="A2577" t="str">
            <v>06.085.055-0</v>
          </cell>
          <cell r="B2577" t="str">
            <v>EXECUCAO DE CAMADA RIP-RAP, DE PEDRA ARRUMADA, DIAM. MAIOR OU IGUAL A 0,30M, EM TALUDE DE BARRAGEM</v>
          </cell>
          <cell r="C2577" t="str">
            <v>M3</v>
          </cell>
        </row>
        <row r="2578">
          <cell r="A2578" t="str">
            <v>06.085.058-0</v>
          </cell>
          <cell r="B2578" t="str">
            <v>BARRAGEM PROVISORIA OU ENSECADEIRA, P/DESVIO DE PEQUENOS CURSOS D'AGUA, C/SACO DE AREIA</v>
          </cell>
          <cell r="C2578" t="str">
            <v>M3</v>
          </cell>
        </row>
        <row r="2579">
          <cell r="A2579" t="str">
            <v>06.085.060-0</v>
          </cell>
          <cell r="B2579" t="str">
            <v>EMBASAMENTO P/BERCO DE TUBUL. DE ESGOTO SANIT., FEITO C/BRITA Nº3</v>
          </cell>
          <cell r="C2579" t="str">
            <v>M3</v>
          </cell>
        </row>
        <row r="2580">
          <cell r="A2580" t="str">
            <v>06.085.999-0</v>
          </cell>
          <cell r="B2580" t="str">
            <v>FAMILIA 06.085DRENO</v>
          </cell>
        </row>
        <row r="2581">
          <cell r="A2581" t="str">
            <v>06.086.010-0</v>
          </cell>
          <cell r="B2581" t="str">
            <v>EMBASAMENTO P/TUBUL. DE ESGOTOS, EM CONCR. SIMPLES, C/TRANSP. HORIZ. E CONSID. PROF. DE VALAS ATE 3,00M</v>
          </cell>
          <cell r="C2581" t="str">
            <v>M3</v>
          </cell>
        </row>
        <row r="2582">
          <cell r="A2582" t="str">
            <v>06.086.999-0</v>
          </cell>
          <cell r="B2582" t="str">
            <v>FAMILIA 06.086EMBASAMENTO EM CONC. SIMPLES</v>
          </cell>
        </row>
        <row r="2583">
          <cell r="A2583" t="str">
            <v>06.087.010-0</v>
          </cell>
          <cell r="B2583" t="str">
            <v>EMBASAMENTO P/TUBUL. DE ESGOTOS DE CONCR. ARMADO, C/TRANSP.HORIZ. E CONSID. PROF. DE VALAS ATE 3,00M</v>
          </cell>
          <cell r="C2583" t="str">
            <v>M3</v>
          </cell>
        </row>
        <row r="2584">
          <cell r="A2584" t="str">
            <v>06.087.999-0</v>
          </cell>
          <cell r="B2584" t="str">
            <v>FAMILIA 06.087EMBASAMENTO EM CONC. ARMADO</v>
          </cell>
        </row>
        <row r="2585">
          <cell r="A2585" t="str">
            <v>06.088.010-0</v>
          </cell>
          <cell r="B2585" t="str">
            <v>EMBASAMENTO DE TUBUL., FEITO COM PO DE PEDRA</v>
          </cell>
          <cell r="C2585" t="str">
            <v>M3</v>
          </cell>
        </row>
        <row r="2586">
          <cell r="A2586" t="str">
            <v>06.088.999-0</v>
          </cell>
          <cell r="B2586" t="str">
            <v>FAMILIA 06.088REATERRO DE VALAS C/PO-DE-PEDRA</v>
          </cell>
        </row>
        <row r="2587">
          <cell r="A2587" t="str">
            <v>06.090.010-0</v>
          </cell>
          <cell r="B2587" t="str">
            <v>PREPARO DE BERCO, EM TER. FIRME, P/TUBUL. DE 1,20M DE DIAM.,APOIADA NUM ARCO DE 90°</v>
          </cell>
          <cell r="C2587" t="str">
            <v>M</v>
          </cell>
        </row>
        <row r="2588">
          <cell r="A2588" t="str">
            <v>06.090.999-0</v>
          </cell>
          <cell r="B2588" t="str">
            <v>FAMILIA 06.090PREPARO DE BERCO P/TUBULACAO</v>
          </cell>
        </row>
        <row r="2589">
          <cell r="A2589" t="str">
            <v>06.100.010-0</v>
          </cell>
          <cell r="B2589" t="str">
            <v>MANTA GEOTEXTIL, DE 100% POLIPROPILENO OU 100% POLIESTER, EMDRENOS SUBTER.</v>
          </cell>
          <cell r="C2589" t="str">
            <v>M2</v>
          </cell>
        </row>
        <row r="2590">
          <cell r="A2590" t="str">
            <v>06.100.011-0</v>
          </cell>
          <cell r="B2590" t="str">
            <v>MANTA GEOTEXTIL, DE 100% POLIPROPILENO OU 100% POLIESTER, EMGABIOES, DRENOS PROFUNDOS OU VALETAS</v>
          </cell>
          <cell r="C2590" t="str">
            <v>M2</v>
          </cell>
        </row>
        <row r="2591">
          <cell r="A2591" t="str">
            <v>06.100.012-0</v>
          </cell>
          <cell r="B2591" t="str">
            <v>MANTA GEOTEXTIL, DE 100% POLIPROPILENO OU 100% POLIESTER, EMENROCAMENTOS OU FILTROS DE TRANSICAO</v>
          </cell>
          <cell r="C2591" t="str">
            <v>M2</v>
          </cell>
        </row>
        <row r="2592">
          <cell r="A2592" t="str">
            <v>06.100.020-0</v>
          </cell>
          <cell r="B2592" t="str">
            <v>MANTA GEOTEXTIL, DE 100% POLIPROPILENO OU 100% POLIESTER, EMCAMADA VERT. FEITA C/PEDRA BRITADA</v>
          </cell>
          <cell r="C2592" t="str">
            <v>M2</v>
          </cell>
        </row>
        <row r="2593">
          <cell r="A2593" t="str">
            <v>06.100.030-0</v>
          </cell>
          <cell r="B2593" t="str">
            <v>MANTA GEOTEXTIL, DE 100% POLIPROPILENO OU 100% POLIESTER, EMPOCOS DE ALIVIO</v>
          </cell>
          <cell r="C2593" t="str">
            <v>M2</v>
          </cell>
        </row>
        <row r="2594">
          <cell r="A2594" t="str">
            <v>06.100.040-0</v>
          </cell>
          <cell r="B2594" t="str">
            <v>MANTA GEOTEXTIL, DE 100% POLIPROPILENO OU 100% POLIESTER, EMPRE-FILTRO DE POCO TUBULAR</v>
          </cell>
          <cell r="C2594" t="str">
            <v>M2</v>
          </cell>
        </row>
        <row r="2595">
          <cell r="A2595" t="str">
            <v>06.100.050-0</v>
          </cell>
          <cell r="B2595" t="str">
            <v>MANTA GEOTEXTIL, DE 100% POLIPROPILENO OU 100% POLIESTER, EMDRENO SUB-HORIZ.</v>
          </cell>
          <cell r="C2595" t="str">
            <v>M2</v>
          </cell>
        </row>
        <row r="2596">
          <cell r="A2596" t="str">
            <v>06.100.051-0</v>
          </cell>
          <cell r="B2596" t="str">
            <v>MANTA GEOTEXTIL, DE 100% POLIPROPILENO OU 100% POLIESTER, EMUMA CAMADA, SOBRE PAVIMENT. BETUM.</v>
          </cell>
          <cell r="C2596" t="str">
            <v>M2</v>
          </cell>
        </row>
        <row r="2597">
          <cell r="A2597" t="str">
            <v>06.100.999-0</v>
          </cell>
          <cell r="B2597" t="str">
            <v>FAMILIA 06.100MANTA BIDIM</v>
          </cell>
        </row>
        <row r="2598">
          <cell r="A2598" t="str">
            <v>06.101.001-0</v>
          </cell>
          <cell r="B2598" t="str">
            <v>COLCHAO DRENANTE, C/CAMADA DE 30CM DE PEDRA BRITADA N°3 E FILTRO DE TRANSICAO DE MANTA GEOTEXTIL, FORN. E COLOC.DOS MAT.</v>
          </cell>
          <cell r="C2598" t="str">
            <v>M2</v>
          </cell>
        </row>
        <row r="2599">
          <cell r="A2599" t="str">
            <v>06.101.999-0</v>
          </cell>
          <cell r="B2599" t="str">
            <v>FAMILIA 06.101COLCHAO DRENANTE</v>
          </cell>
        </row>
        <row r="2600">
          <cell r="A2600" t="str">
            <v>06.105.999-0</v>
          </cell>
          <cell r="B2600" t="str">
            <v>FAMILIA 06.105POCO SERV. P/ESCORAM. EM SERVICO CRAVACAO</v>
          </cell>
        </row>
        <row r="2601">
          <cell r="A2601" t="str">
            <v>06.106.010-0</v>
          </cell>
          <cell r="B2601" t="str">
            <v>CRAVACAO HORIZ., A MACACO HIDR., DE TUBO DE CHAPA DE ACO, DIAM. DE 1,20 A 1,50M, P/EXEC. DE TUNEL P/TUBUL. SUBTER.</v>
          </cell>
          <cell r="C2601" t="str">
            <v>M</v>
          </cell>
        </row>
        <row r="2602">
          <cell r="A2602" t="str">
            <v>06.106.999-0</v>
          </cell>
          <cell r="B2602" t="str">
            <v>FAMILIA 06.106CRAVACAO HORIZONTAL</v>
          </cell>
        </row>
        <row r="2603">
          <cell r="A2603" t="str">
            <v>06.107.999-0</v>
          </cell>
          <cell r="B2603" t="str">
            <v>FAMILIA 06.107TRANSP. P/SERVICO CRAVACAO HORIZONTAL</v>
          </cell>
        </row>
        <row r="2604">
          <cell r="A2604" t="str">
            <v>06.108.005-0</v>
          </cell>
          <cell r="B2604" t="str">
            <v>CRAVACAO HORIZ. DE TUBO CAMISA DE CONCR. ARMADO, DIAM. DE 1,00M, A PARTIR DE POCO CRAVADO P/MACACO</v>
          </cell>
          <cell r="C2604" t="str">
            <v>M</v>
          </cell>
        </row>
        <row r="2605">
          <cell r="A2605" t="str">
            <v>06.108.006-0</v>
          </cell>
          <cell r="B2605" t="str">
            <v>CRAVACAO HORIZ. DE TUBO CAMISA DE CONCR. ARMADO, DIAM. DE 1,20M, A PARTIR DE POCO CRAVADO P/MACACO</v>
          </cell>
          <cell r="C2605" t="str">
            <v>M</v>
          </cell>
        </row>
        <row r="2606">
          <cell r="A2606" t="str">
            <v>06.108.007-0</v>
          </cell>
          <cell r="B2606" t="str">
            <v>CRAVACAO HORIZ. DE TUBO CAMISA DE CONCR. ARMADO, DIAM. DE 1,50M, A PARTIR DE POCO CRAVADO P/MACACO</v>
          </cell>
          <cell r="C2606" t="str">
            <v>M</v>
          </cell>
        </row>
        <row r="2607">
          <cell r="A2607" t="str">
            <v>06.108.008-0</v>
          </cell>
          <cell r="B2607" t="str">
            <v>CRAVACAO HORIZ. DE TUBO CAMISA DE CONCR. ARMADO, DIAM. DE 2,00M, A PARTIR DE POCO CRAVADO P/MACACO</v>
          </cell>
          <cell r="C2607" t="str">
            <v>M</v>
          </cell>
        </row>
        <row r="2608">
          <cell r="A2608" t="str">
            <v>06.108.009-0</v>
          </cell>
          <cell r="B2608" t="str">
            <v>CRAVACAO HORIZ. DE TUBO CAMISA DE CONCR. ARMADO, DIAM. DE 2,50M, A PARTIR DE POCO CRAVADO P/MACACO</v>
          </cell>
          <cell r="C2608" t="str">
            <v>M</v>
          </cell>
        </row>
        <row r="2609">
          <cell r="A2609" t="str">
            <v>06.108.999-0</v>
          </cell>
          <cell r="B2609" t="str">
            <v>FAMILIA 06.108CRAVACAO HORIZONTAL C/TUBO CAMISA CONC. ARM.</v>
          </cell>
        </row>
        <row r="2610">
          <cell r="A2610" t="str">
            <v>06.110.001-0</v>
          </cell>
          <cell r="B2610" t="str">
            <v>ENCHIMENTO C/ARG. NO TRACO 1:4, ENTRE TUBO CAMISA DE TUNEISEM TRAVESSIAS SUBTER. E A TUBUL. ASSENTADA DENTRO DAQUELES</v>
          </cell>
          <cell r="C2610" t="str">
            <v>M3</v>
          </cell>
        </row>
        <row r="2611">
          <cell r="A2611" t="str">
            <v>06.110.999-0</v>
          </cell>
          <cell r="B2611" t="str">
            <v>FAMILIA 06.110ENCHIMENTO</v>
          </cell>
        </row>
        <row r="2612">
          <cell r="A2612" t="str">
            <v>06.115.001-0</v>
          </cell>
          <cell r="B2612" t="str">
            <v>REVESTIMENTO DE TALUDE C/SOLO-CIM. (TEOR DE CIM. 7,5%, EM PESO)</v>
          </cell>
          <cell r="C2612" t="str">
            <v>M3</v>
          </cell>
        </row>
        <row r="2613">
          <cell r="A2613" t="str">
            <v>06.115.999-0</v>
          </cell>
          <cell r="B2613" t="str">
            <v>FAMILIA 06.115REVESTIMENTO TALUDE</v>
          </cell>
        </row>
        <row r="2614">
          <cell r="A2614" t="str">
            <v>06.200.051-0</v>
          </cell>
          <cell r="B2614" t="str">
            <v>TUBO DE FºFº, DUCTIL, CLASSE K-9 (JUNTA ELASTICA), DIAM. DE75MM. FORN.</v>
          </cell>
          <cell r="C2614" t="str">
            <v>M</v>
          </cell>
        </row>
        <row r="2615">
          <cell r="A2615" t="str">
            <v>06.200.052-0</v>
          </cell>
          <cell r="B2615" t="str">
            <v>TUBO DE FºFº, DUCTIL, CLASSE K-9 (JUNTA ELASTICA), DIAM. DE100MM. FORN.</v>
          </cell>
          <cell r="C2615" t="str">
            <v>M</v>
          </cell>
        </row>
        <row r="2616">
          <cell r="A2616" t="str">
            <v>06.200.053-0</v>
          </cell>
          <cell r="B2616" t="str">
            <v>TUBO DE FºFº, DUCTIL, CLASSE K-9 (JUNTA ELASTICA), DIAM. DE150MM. FORN.</v>
          </cell>
          <cell r="C2616" t="str">
            <v>M</v>
          </cell>
        </row>
        <row r="2617">
          <cell r="A2617" t="str">
            <v>06.200.054-0</v>
          </cell>
          <cell r="B2617" t="str">
            <v>TUBO DE FºFº, DUCTIL, CLASSE K-9 (JUNTA ELASTICA), DIAM. DE200MM. FORN.</v>
          </cell>
          <cell r="C2617" t="str">
            <v>M</v>
          </cell>
        </row>
        <row r="2618">
          <cell r="A2618" t="str">
            <v>06.200.055-0</v>
          </cell>
          <cell r="B2618" t="str">
            <v>TUBO DE FºFº, DUCTIL, CLASSE K-9 (JUNTA ELASTICA), DIAM. DE250MM. FORN.</v>
          </cell>
          <cell r="C2618" t="str">
            <v>M</v>
          </cell>
        </row>
        <row r="2619">
          <cell r="A2619" t="str">
            <v>06.200.056-0</v>
          </cell>
          <cell r="B2619" t="str">
            <v>TUBO DE FºFº, DUCTIL, CLASSE K-9 (JUNTA ELASTICA), DIAM. DE300MM. FORN.</v>
          </cell>
          <cell r="C2619" t="str">
            <v>M</v>
          </cell>
        </row>
        <row r="2620">
          <cell r="A2620" t="str">
            <v>06.200.057-0</v>
          </cell>
          <cell r="B2620" t="str">
            <v>TUBO DE FºFº, DUCTIL, CLASSE K-9 (JUNTA ELASTICA), DIAM. DE350MM. FORN.</v>
          </cell>
          <cell r="C2620" t="str">
            <v>M</v>
          </cell>
        </row>
        <row r="2621">
          <cell r="A2621" t="str">
            <v>06.200.058-0</v>
          </cell>
          <cell r="B2621" t="str">
            <v>TUBO DE FºFº, DUCTIL, CLASSE K-9 (JUNTA ELASTICA), DIAM. DE400MM. FORN.</v>
          </cell>
          <cell r="C2621" t="str">
            <v>M</v>
          </cell>
        </row>
        <row r="2622">
          <cell r="A2622" t="str">
            <v>06.200.060-0</v>
          </cell>
          <cell r="B2622" t="str">
            <v>TUBO DE FºFº, DUCTIL, CLASSE K-9 (JUNTA ELASTICA), DIAM. DE500MM. FORN.</v>
          </cell>
          <cell r="C2622" t="str">
            <v>M</v>
          </cell>
        </row>
        <row r="2623">
          <cell r="A2623" t="str">
            <v>06.200.062-0</v>
          </cell>
          <cell r="B2623" t="str">
            <v>TUBO DE FºFº, DUCTIL, CLASSE K-9 (JUNTA ELASTICA), DIAM. DE600MM. FORN.</v>
          </cell>
          <cell r="C2623" t="str">
            <v>M</v>
          </cell>
        </row>
        <row r="2624">
          <cell r="A2624" t="str">
            <v>06.200.064-0</v>
          </cell>
          <cell r="B2624" t="str">
            <v>TUBO DE FºFº, DUCTIL, CLASSE K-9 (JUNTA ELASTICA), DIAM. DE700MM. FORN.</v>
          </cell>
          <cell r="C2624" t="str">
            <v>M</v>
          </cell>
        </row>
        <row r="2625">
          <cell r="A2625" t="str">
            <v>06.200.065-0</v>
          </cell>
          <cell r="B2625" t="str">
            <v>TUBO DE FºFº, DUCTIL, CLASSE K-9 (JUNTA ELASTICA), DIAM. DE800MM. FORN.</v>
          </cell>
          <cell r="C2625" t="str">
            <v>M</v>
          </cell>
        </row>
        <row r="2626">
          <cell r="A2626" t="str">
            <v>06.200.066-0</v>
          </cell>
          <cell r="B2626" t="str">
            <v>TUBO DE FºFº, DUCTIL, CLASSE K-9 (JUNTA ELASTICA), DIAM. DE900MM. FORN.</v>
          </cell>
          <cell r="C2626" t="str">
            <v>M</v>
          </cell>
        </row>
        <row r="2627">
          <cell r="A2627" t="str">
            <v>06.200.067-0</v>
          </cell>
          <cell r="B2627" t="str">
            <v>TUBO DE FºFº, DUCTIL, CLASSE K-9 (JUNTA ELASTICA), DIAM. DE1000MM. FORN.</v>
          </cell>
          <cell r="C2627" t="str">
            <v>M</v>
          </cell>
        </row>
        <row r="2628">
          <cell r="A2628" t="str">
            <v>06.200.068-0</v>
          </cell>
          <cell r="B2628" t="str">
            <v>TUBO DE FºFº, DUCTIL, CLASSE K-9 (JUNTA ELASTICA), DIAM. DE1200MM. FORN.</v>
          </cell>
          <cell r="C2628" t="str">
            <v>M</v>
          </cell>
        </row>
        <row r="2629">
          <cell r="A2629" t="str">
            <v>06.200.070-0</v>
          </cell>
          <cell r="B2629" t="str">
            <v>TUBO DE FºFº, DUCTIL, CLASSE K-7 (JUNTA ELASTICA), DIAM. DE100MM. FORN.</v>
          </cell>
          <cell r="C2629" t="str">
            <v>M</v>
          </cell>
        </row>
        <row r="2630">
          <cell r="A2630" t="str">
            <v>06.200.071-0</v>
          </cell>
          <cell r="B2630" t="str">
            <v>TUBO DE FºFº, DUCTIL, CLASSE K-7 (JUNTA ELASTICA), DIAM. DE150MM. FORN.</v>
          </cell>
          <cell r="C2630" t="str">
            <v>M</v>
          </cell>
        </row>
        <row r="2631">
          <cell r="A2631" t="str">
            <v>06.200.072-0</v>
          </cell>
          <cell r="B2631" t="str">
            <v>TUBO DE FºFº, DUCTIL, CLASSE K-7 (JUNTA ELASTICA), DIAM. DE200MM. FORN.</v>
          </cell>
          <cell r="C2631" t="str">
            <v>M</v>
          </cell>
        </row>
        <row r="2632">
          <cell r="A2632" t="str">
            <v>06.200.073-0</v>
          </cell>
          <cell r="B2632" t="str">
            <v>TUBO DE FºFº, DUCTIL, CLASSE K-7 (JUNTA ELASTICA), DIAM. DE250MM. FORN.</v>
          </cell>
          <cell r="C2632" t="str">
            <v>M</v>
          </cell>
        </row>
        <row r="2633">
          <cell r="A2633" t="str">
            <v>06.200.074-0</v>
          </cell>
          <cell r="B2633" t="str">
            <v>TUBO DE FºFº, DUCTIL, CLASSE K-7 (JUNTA ELASTICA), DIAM. DE300MM. FORN.</v>
          </cell>
          <cell r="C2633" t="str">
            <v>M</v>
          </cell>
        </row>
        <row r="2634">
          <cell r="A2634" t="str">
            <v>06.200.075-0</v>
          </cell>
          <cell r="B2634" t="str">
            <v>TUBO DE FºFº, DUCTIL, CLASSE K-7 (JUNTA ELASTICA), DIAM. DE350MM. FORN.</v>
          </cell>
          <cell r="C2634" t="str">
            <v>M</v>
          </cell>
        </row>
        <row r="2635">
          <cell r="A2635" t="str">
            <v>06.200.076-0</v>
          </cell>
          <cell r="B2635" t="str">
            <v>TUBO DE FºFº, DUCTIL, CLASSE K-7 (JUNTA ELASTICA), DIAM. DE400MM. FORN.</v>
          </cell>
          <cell r="C2635" t="str">
            <v>M</v>
          </cell>
        </row>
        <row r="2636">
          <cell r="A2636" t="str">
            <v>06.200.078-0</v>
          </cell>
          <cell r="B2636" t="str">
            <v>TUBO DE FºFº, DUCTIL, CLASSE K-7 (JUNTA ELASTICA), DIAM. DE500MM. FORN.</v>
          </cell>
          <cell r="C2636" t="str">
            <v>M</v>
          </cell>
        </row>
        <row r="2637">
          <cell r="A2637" t="str">
            <v>06.200.080-0</v>
          </cell>
          <cell r="B2637" t="str">
            <v>TUBO DE FºFº, DUCTIL, CLASSE K-7 (JUNTA ELASTICA), DIAM. DE600MM. FORN.</v>
          </cell>
          <cell r="C2637" t="str">
            <v>M</v>
          </cell>
        </row>
        <row r="2638">
          <cell r="A2638" t="str">
            <v>06.200.081-0</v>
          </cell>
          <cell r="B2638" t="str">
            <v>TUBO DE FºFº, DUCTIL, CLASSE K-7 (JUNTA ELASTICA), DIAM. DE700MM. FORN.</v>
          </cell>
          <cell r="C2638" t="str">
            <v>M</v>
          </cell>
        </row>
        <row r="2639">
          <cell r="A2639" t="str">
            <v>06.200.083-0</v>
          </cell>
          <cell r="B2639" t="str">
            <v>TUBO DE FºFº, DUCTIL, CLASSE K-7 (JUNTA ELASTICA), DIAM. DE800MM. FORN.</v>
          </cell>
          <cell r="C2639" t="str">
            <v>M</v>
          </cell>
        </row>
        <row r="2640">
          <cell r="A2640" t="str">
            <v>06.200.084-0</v>
          </cell>
          <cell r="B2640" t="str">
            <v>TUBO DE FºFº, DUCTIL, CLASSE K-7 (JUNTA ELASTICA), DIAM. DE900MM. FORN.</v>
          </cell>
          <cell r="C2640" t="str">
            <v>M</v>
          </cell>
        </row>
        <row r="2641">
          <cell r="A2641" t="str">
            <v>06.200.085-0</v>
          </cell>
          <cell r="B2641" t="str">
            <v>TUBO DE FºFº, DUCTIL, CLASSE K-7 (JUNTA ELASTICA), DIAM. DE1000MM. FORN.</v>
          </cell>
          <cell r="C2641" t="str">
            <v>M</v>
          </cell>
        </row>
        <row r="2642">
          <cell r="A2642" t="str">
            <v>06.200.086-0</v>
          </cell>
          <cell r="B2642" t="str">
            <v>TUBO DE FºFº, DUCTIL, CLASSE K-7 (JUNTA ELASTICA), DIAM. DE1200MM. FORN.</v>
          </cell>
          <cell r="C2642" t="str">
            <v>M</v>
          </cell>
        </row>
        <row r="2643">
          <cell r="A2643" t="str">
            <v>06.200.999-0</v>
          </cell>
          <cell r="B2643" t="str">
            <v>FAMILIA 06.200INDICE TUBO F.F.</v>
          </cell>
        </row>
        <row r="2644">
          <cell r="A2644" t="str">
            <v>06.201.051-0</v>
          </cell>
          <cell r="B2644" t="str">
            <v>TUBO DE FºFº, DUCTIL, CLASSE K-12, PN-10, FLANGE/FLANGE, DIAM. DE 75MM E COMPR. DE 0,50 A 1,00M. FORN.</v>
          </cell>
          <cell r="C2644" t="str">
            <v>UN</v>
          </cell>
        </row>
        <row r="2645">
          <cell r="A2645" t="str">
            <v>06.201.052-0</v>
          </cell>
          <cell r="B2645" t="str">
            <v>TUBO DE FºFº, DUCTIL, CLASSE K-12, PN-10, FLANGE/FLANGE, DIAM. DE 100MM E COMPR. DE 0,50 A 1,00M. FORN.</v>
          </cell>
          <cell r="C2645" t="str">
            <v>UN</v>
          </cell>
        </row>
        <row r="2646">
          <cell r="A2646" t="str">
            <v>06.201.053-0</v>
          </cell>
          <cell r="B2646" t="str">
            <v>TUBO DE FºFº, DUCTIL, CLASSE K-12, PN-10, FLANGE/FLANGE, DIAM. DE 150MM E COMPR. DE 0,50 A 1,00M. FORN.</v>
          </cell>
          <cell r="C2646" t="str">
            <v>UN</v>
          </cell>
        </row>
        <row r="2647">
          <cell r="A2647" t="str">
            <v>06.201.054-0</v>
          </cell>
          <cell r="B2647" t="str">
            <v>TUBO DE FºFº, DUCTIL, CLASSE K-12, PN-10, FLANGE/FLANGE, DIAM. DE 200MM E COMPR. DE 0,50 A 1,00M. FORN.</v>
          </cell>
          <cell r="C2647" t="str">
            <v>UN</v>
          </cell>
        </row>
        <row r="2648">
          <cell r="A2648" t="str">
            <v>06.201.055-0</v>
          </cell>
          <cell r="B2648" t="str">
            <v>TUBO DE FºFº, DUCTIL, CLASSE K-12, PN-10, FLANGE/FLANGE, DIAM. DE 250MM E COMPR. DE 0,50 A 1,00M. FORN.</v>
          </cell>
          <cell r="C2648" t="str">
            <v>UN</v>
          </cell>
        </row>
        <row r="2649">
          <cell r="A2649" t="str">
            <v>06.201.056-0</v>
          </cell>
          <cell r="B2649" t="str">
            <v>TUBO DE FºFº, DUCTIL, CLASSE K-12, PN-10, FLANGE/FLANGE, DIAM. DE 300MM E COMPR. DE 0,50 A 1,00M. FORN.</v>
          </cell>
          <cell r="C2649" t="str">
            <v>UN</v>
          </cell>
        </row>
        <row r="2650">
          <cell r="A2650" t="str">
            <v>06.201.057-0</v>
          </cell>
          <cell r="B2650" t="str">
            <v>TUBO DE FºFº, DUCTIL, CLASSE K-12, PN-10, FLANGE/FLANGE, DIAM. DE 350MM E COMPR. DE 0,50 A 1,00M. FORN.</v>
          </cell>
          <cell r="C2650" t="str">
            <v>UN</v>
          </cell>
        </row>
        <row r="2651">
          <cell r="A2651" t="str">
            <v>06.201.058-0</v>
          </cell>
          <cell r="B2651" t="str">
            <v>TUBO DE FºFº, DUCTIL, CLASSE K-12, PN-10, FLANGE/FLANGE, DIAM. DE 400MM E COMPR. DE 0,50 A 1,00M. FORN.</v>
          </cell>
          <cell r="C2651" t="str">
            <v>UN</v>
          </cell>
        </row>
        <row r="2652">
          <cell r="A2652" t="str">
            <v>06.201.059-0</v>
          </cell>
          <cell r="B2652" t="str">
            <v>TUBO DE FºFº, DUCTIL, CLASSE K-12, PN-10, FLANGE/FLANGE, DIAM. DE 450MM E COMPR. DE 0,50 A 1,00M. FORN.</v>
          </cell>
          <cell r="C2652" t="str">
            <v>UN</v>
          </cell>
        </row>
        <row r="2653">
          <cell r="A2653" t="str">
            <v>06.201.060-0</v>
          </cell>
          <cell r="B2653" t="str">
            <v>TUBO DE FºFº, DUCTIL, CLASSE K-12, PN-10, FLANGE/FLANGE, DIAM. DE 500MM E COMPR. DE 0,50 A 1,00M. FORN.</v>
          </cell>
          <cell r="C2653" t="str">
            <v>UN</v>
          </cell>
        </row>
        <row r="2654">
          <cell r="A2654" t="str">
            <v>06.201.061-0</v>
          </cell>
          <cell r="B2654" t="str">
            <v>TUBO DE FºFº, DUCTIL, CLASSE K-12, PN-10, FLANGE/FLANGE, DIAM. DE 600MM E COMPR. DE 0,50 A 1,00M. FORN.</v>
          </cell>
          <cell r="C2654" t="str">
            <v>UN</v>
          </cell>
        </row>
        <row r="2655">
          <cell r="A2655" t="str">
            <v>06.201.062-0</v>
          </cell>
          <cell r="B2655" t="str">
            <v>TUBO DE FºFº, DUCTIL, CLASSE K-12, PN-10, FLANGE/FLANGE, DIAM. DE 700MM E COMPR. DE 0,50 A 1,00M. FORN.</v>
          </cell>
          <cell r="C2655" t="str">
            <v>UN</v>
          </cell>
        </row>
        <row r="2656">
          <cell r="A2656" t="str">
            <v>06.201.063-0</v>
          </cell>
          <cell r="B2656" t="str">
            <v>TUBO DE FºFº, DUCTIL, CLASSE K-12, PN-10, FLANGE/FLANGE, DIAM. DE 800MM E COMPR. DE 0,50 A 1,00M. FORN.</v>
          </cell>
          <cell r="C2656" t="str">
            <v>UN</v>
          </cell>
        </row>
        <row r="2657">
          <cell r="A2657" t="str">
            <v>06.201.064-0</v>
          </cell>
          <cell r="B2657" t="str">
            <v>TUBO DE FºFº, DUCTIL, CLASSE K-12, PN-10, FLANGE/FLANGE, DIAM. DE 900MM E COMPR. DE 0,50 A 1,00M. FORN.</v>
          </cell>
          <cell r="C2657" t="str">
            <v>UN</v>
          </cell>
        </row>
        <row r="2658">
          <cell r="A2658" t="str">
            <v>06.201.065-0</v>
          </cell>
          <cell r="B2658" t="str">
            <v>TUBO DE FºFº, DUCTIL, CLASSE K-12, PN-10, FLANGE/FLANGE, DIAM. DE 1000MM E COMPR. DE 0,50 A 1,00M. FORN.</v>
          </cell>
          <cell r="C2658" t="str">
            <v>UN</v>
          </cell>
        </row>
        <row r="2659">
          <cell r="A2659" t="str">
            <v>06.201.066-0</v>
          </cell>
          <cell r="B2659" t="str">
            <v>TUBO DE FºFº, DUCTIL, CLASSE K-12, PN-10, FLANGE/FLANGE, DIAM. DE 1200MM E COMPR. DE 0,50 A 1,00M. FORN.</v>
          </cell>
          <cell r="C2659" t="str">
            <v>UN</v>
          </cell>
        </row>
        <row r="2660">
          <cell r="A2660" t="str">
            <v>06.201.071-0</v>
          </cell>
          <cell r="B2660" t="str">
            <v>TUBO DE FºFº, DUCTIL, CLASSE K-12, PN-16, FLANGE/FLANGE, DIA. DE 75MM E COMPR. DE 0,50 A 1,00M. FORN.</v>
          </cell>
          <cell r="C2660" t="str">
            <v>UN</v>
          </cell>
        </row>
        <row r="2661">
          <cell r="A2661" t="str">
            <v>06.201.072-0</v>
          </cell>
          <cell r="B2661" t="str">
            <v>TUBO DE FºFº, DUCTIL, CLASSE K-12, PN-16, FLANGE/FLANGE, DIAM. DE 100MM E COMPR. DE 0,50 A 1,00M. FORN.</v>
          </cell>
          <cell r="C2661" t="str">
            <v>UN</v>
          </cell>
        </row>
        <row r="2662">
          <cell r="A2662" t="str">
            <v>06.201.073-0</v>
          </cell>
          <cell r="B2662" t="str">
            <v>TUBO DE FºFº, DUCTIL, CLASSE K-12, PN-16, FLANGE/FLANGE, DIAM. DE 150MM E COMPR. DE 0,50 A 1,00M. FORN.</v>
          </cell>
          <cell r="C2662" t="str">
            <v>UN</v>
          </cell>
        </row>
        <row r="2663">
          <cell r="A2663" t="str">
            <v>06.201.074-0</v>
          </cell>
          <cell r="B2663" t="str">
            <v>TUBO DE FºFº, DUCTIL, CLASSE K-12, PN-16, FLANGE/FLANGE, DIAM. DE 200MM E COMPR. DE 0,50 A 1,00M. FORN.</v>
          </cell>
          <cell r="C2663" t="str">
            <v>UN</v>
          </cell>
        </row>
        <row r="2664">
          <cell r="A2664" t="str">
            <v>06.201.075-0</v>
          </cell>
          <cell r="B2664" t="str">
            <v>TUBO DE FºFº, DUCTIL, CLASSE K-12, PN-16, FLANGE/FLANGE, DIAM. DE 250MM E COMPR. DE 0,50 A 1,00M. FORN.</v>
          </cell>
          <cell r="C2664" t="str">
            <v>UN</v>
          </cell>
        </row>
        <row r="2665">
          <cell r="A2665" t="str">
            <v>06.201.076-0</v>
          </cell>
          <cell r="B2665" t="str">
            <v>TUBO DE FºFº, DUCTIL, CLASSE K-12, PN-16, FLANGE/FLANGE, DIAM. DE 300MM E COMPR. DE 0,50 A 1,00M. FORN.</v>
          </cell>
          <cell r="C2665" t="str">
            <v>UN</v>
          </cell>
        </row>
        <row r="2666">
          <cell r="A2666" t="str">
            <v>06.201.077-0</v>
          </cell>
          <cell r="B2666" t="str">
            <v>TUBO DE FºFº, DUCTIL, CLASSE K-12, PN-16, FLANGE/FLANGE, DIAM. DE 350MM E COMPR. DE 0,50 A 1,00M. FORN.</v>
          </cell>
          <cell r="C2666" t="str">
            <v>UN</v>
          </cell>
        </row>
        <row r="2667">
          <cell r="A2667" t="str">
            <v>06.201.078-0</v>
          </cell>
          <cell r="B2667" t="str">
            <v>TUBO DE FºFº, DUCTIL, CLASSE K-12, PN-16, FLANGE/FLANGE, DIAM. DE 400MM E COMPR. DE 0,50 A 1,00M. FORN.</v>
          </cell>
          <cell r="C2667" t="str">
            <v>UN</v>
          </cell>
        </row>
        <row r="2668">
          <cell r="A2668" t="str">
            <v>06.201.079-0</v>
          </cell>
          <cell r="B2668" t="str">
            <v>TUBO DE FºFº, DUCTIL, CLASSE K-12, PN-16, FLANGE/FLANGE, DIAM. DE 450MM E COMPR. DE 0,50 A 1,00M. FORN.</v>
          </cell>
          <cell r="C2668" t="str">
            <v>UN</v>
          </cell>
        </row>
        <row r="2669">
          <cell r="A2669" t="str">
            <v>06.201.080-0</v>
          </cell>
          <cell r="B2669" t="str">
            <v>TUBO DE FºFº, DUCTIL, CLASSE K-12, PN-16, FLANGE/FLANGE, DIAM. DE 500MM E COMPR. DE 0,50 A 1,00M. FORN.</v>
          </cell>
          <cell r="C2669" t="str">
            <v>UN</v>
          </cell>
        </row>
        <row r="2670">
          <cell r="A2670" t="str">
            <v>06.201.081-0</v>
          </cell>
          <cell r="B2670" t="str">
            <v>TUBO DE FºFº, DUCTIL, CLASSE K-12, PN-16, FLANGE/FLANGE, DIAM. DE 600MM E COMPR. DE 0,50 A 1,00M. FORN.</v>
          </cell>
          <cell r="C2670" t="str">
            <v>UN</v>
          </cell>
        </row>
        <row r="2671">
          <cell r="A2671" t="str">
            <v>06.201.082-0</v>
          </cell>
          <cell r="B2671" t="str">
            <v>TUBO DE FºFº, DUCTIL, CLASSE K-12, PN-16, FLANGE/FLANGE, DIAM. DE 700MM E COMPR. DE 0,50 A 1,00M. FORN.</v>
          </cell>
          <cell r="C2671" t="str">
            <v>UN</v>
          </cell>
        </row>
        <row r="2672">
          <cell r="A2672" t="str">
            <v>06.201.101-0</v>
          </cell>
          <cell r="B2672" t="str">
            <v>TUBO DE FºFº, DUCTIL, CLASSE K-12, PN-10, PONTA/FLANGE, DIAM. DE 75MM E COMPR. DE 0,50 A 1,00M. FORN.</v>
          </cell>
          <cell r="C2672" t="str">
            <v>UN</v>
          </cell>
        </row>
        <row r="2673">
          <cell r="A2673" t="str">
            <v>06.201.102-0</v>
          </cell>
          <cell r="B2673" t="str">
            <v>TUBO DE FºFº, DUCTIL, CLASSE K-12, PN-10, PONTA/FLANGE, DIAM. DE 100MM E COMPR. DE 0,50 A 1,00M. FORN.</v>
          </cell>
          <cell r="C2673" t="str">
            <v>UN</v>
          </cell>
        </row>
        <row r="2674">
          <cell r="A2674" t="str">
            <v>06.201.103-0</v>
          </cell>
          <cell r="B2674" t="str">
            <v>TUBO DE FºFº, DUCTIL, CLASSE K-12, PN-10, PONTA/FLANGE, DIAM. DE 150MM E COMPR. DE 0,50 A 1,00M. FORN.</v>
          </cell>
          <cell r="C2674" t="str">
            <v>UN</v>
          </cell>
        </row>
        <row r="2675">
          <cell r="A2675" t="str">
            <v>06.201.104-0</v>
          </cell>
          <cell r="B2675" t="str">
            <v>TUBO DE FºFº, DUCTIL, CLASSE K-12, PN-10, PONTA/FLANGE, DIAM. DE 200MM E COMPR. DE 0,50 A 1,00M. FORN.</v>
          </cell>
          <cell r="C2675" t="str">
            <v>UN</v>
          </cell>
        </row>
        <row r="2676">
          <cell r="A2676" t="str">
            <v>06.201.105-0</v>
          </cell>
          <cell r="B2676" t="str">
            <v>TUBO DE FºFº, DUCTIL, CLASSE K-12, PN-10, PONTA/FLANGE, DIAM. DE 250MM E COMPR. DE 0,50 A 1,00M. FORN.</v>
          </cell>
          <cell r="C2676" t="str">
            <v>UN</v>
          </cell>
        </row>
        <row r="2677">
          <cell r="A2677" t="str">
            <v>06.201.106-0</v>
          </cell>
          <cell r="B2677" t="str">
            <v>TUBO DE FºFº, DUCTIL, CLASSE K-12, PN-10, PONTA/FLANGE, DIAM. DE 300MM E COMPR. DE 0,50 A 1,00M. FORN.</v>
          </cell>
          <cell r="C2677" t="str">
            <v>UN</v>
          </cell>
        </row>
        <row r="2678">
          <cell r="A2678" t="str">
            <v>06.201.107-0</v>
          </cell>
          <cell r="B2678" t="str">
            <v>TUBO DE FºFº, DUCTIL, CLASSE K-12, PN-10, PONTA/FLANGE, DIAM. DE 350MM E COMPR. DE 0,50 A 1,00M. FORN.</v>
          </cell>
          <cell r="C2678" t="str">
            <v>UN</v>
          </cell>
        </row>
        <row r="2679">
          <cell r="A2679" t="str">
            <v>06.201.108-0</v>
          </cell>
          <cell r="B2679" t="str">
            <v>TUBO DE FºFº, DUCTIL, CLASSE K-12, PN-10, PONTA/FLANGE, DIAM. DE 400MM E COMPR. DE 0,50 A 1,00M. FORN.</v>
          </cell>
          <cell r="C2679" t="str">
            <v>UN</v>
          </cell>
        </row>
        <row r="2680">
          <cell r="A2680" t="str">
            <v>06.201.109-0</v>
          </cell>
          <cell r="B2680" t="str">
            <v>TUBO DE FºFº, DUCTIL, CLASSE K-12, PN-10, PONTA/FLANGE, DIAM. DE 450MM E COMPR. DE 0,50 A 1,00M. FORN.</v>
          </cell>
          <cell r="C2680" t="str">
            <v>UN</v>
          </cell>
        </row>
        <row r="2681">
          <cell r="A2681" t="str">
            <v>06.201.110-0</v>
          </cell>
          <cell r="B2681" t="str">
            <v>TUBO DE FºFº, DUCTIL, CLASSE K-12, PN-10, PONTA/FLANGE, DIAM. DE 500MM E COMPR. DE 0,50 A 1,00M. FORN.</v>
          </cell>
          <cell r="C2681" t="str">
            <v>UN</v>
          </cell>
        </row>
        <row r="2682">
          <cell r="A2682" t="str">
            <v>06.201.111-0</v>
          </cell>
          <cell r="B2682" t="str">
            <v>TUBO DE FºFº, DUCTIL, CLASSE K-12, PN-10, PONTA/FLANGE, DIAM. DE 600MM E COMPR. DE 0,50 A 1,00M. FORN.</v>
          </cell>
          <cell r="C2682" t="str">
            <v>UN</v>
          </cell>
        </row>
        <row r="2683">
          <cell r="A2683" t="str">
            <v>06.201.112-0</v>
          </cell>
          <cell r="B2683" t="str">
            <v>TUBO DE FºFº, DUCTIL, CLASSE K-12, PN-10, PONTA/FLANGE, DIAM. DE 700MM E COMPR. DE 0,50 A 1,00M. FORN.</v>
          </cell>
          <cell r="C2683" t="str">
            <v>UN</v>
          </cell>
        </row>
        <row r="2684">
          <cell r="A2684" t="str">
            <v>06.201.113-0</v>
          </cell>
          <cell r="B2684" t="str">
            <v>TUBO DE FºFº, DUCTIL, CLASSE K-12, PN-10, PONTA/FLANGE, DIAM. DE 800MM E COMPR. DE 0,50 A 1,00M. FORN.</v>
          </cell>
          <cell r="C2684" t="str">
            <v>UN</v>
          </cell>
        </row>
        <row r="2685">
          <cell r="A2685" t="str">
            <v>06.201.114-0</v>
          </cell>
          <cell r="B2685" t="str">
            <v>TUBO DE FºFº, DUCTIL, CLASSE K-12, PN-10, PONTA/FLANGE, DIAM. DE 900MM E COMPR. DE 0,50 A 1,00M. FORN.</v>
          </cell>
          <cell r="C2685" t="str">
            <v>UN</v>
          </cell>
        </row>
        <row r="2686">
          <cell r="A2686" t="str">
            <v>06.201.115-0</v>
          </cell>
          <cell r="B2686" t="str">
            <v>TUBO DE FºFº, DUCTIL, CLASSE K-12, PN-10, PONTA/FLANGE, DIAM. DE 1000MM E COMPR. DE 0,50 A 1,00M. FORN.</v>
          </cell>
          <cell r="C2686" t="str">
            <v>UN</v>
          </cell>
        </row>
        <row r="2687">
          <cell r="A2687" t="str">
            <v>06.201.116-0</v>
          </cell>
          <cell r="B2687" t="str">
            <v>TUBO DE FºFº, DUCTIL, CLASSE K-12, PN-10, PONTA/FLANGE, DIAM. DE 1200MM E COMPR. DE 0,50 A 1,00M. FORN.</v>
          </cell>
          <cell r="C2687" t="str">
            <v>UN</v>
          </cell>
        </row>
        <row r="2688">
          <cell r="A2688" t="str">
            <v>06.201.121-0</v>
          </cell>
          <cell r="B2688" t="str">
            <v>TUBO DE FºFº, DUCTIL, CLASSE K-12, PN-16, PONTA/FLANGE, DIAM. DE 75MM E COMPR. DE 0,50 A 1,00M. FORN.</v>
          </cell>
          <cell r="C2688" t="str">
            <v>UN</v>
          </cell>
        </row>
        <row r="2689">
          <cell r="A2689" t="str">
            <v>06.201.122-0</v>
          </cell>
          <cell r="B2689" t="str">
            <v>TUBO DE FºFº, DUCTIL, CLASSE K-12, PN-16, PONTA/FLANGE, DIAM. DE 100MM E COMPR. DE 0,50 A 1,00M. FORN.</v>
          </cell>
          <cell r="C2689" t="str">
            <v>UN</v>
          </cell>
        </row>
        <row r="2690">
          <cell r="A2690" t="str">
            <v>06.201.123-0</v>
          </cell>
          <cell r="B2690" t="str">
            <v>TUBO DE FºFº, DUCTIL, CLASSE K-12, PN-16, PONTA/FLANGE, DIAM. DE 150MM E COMPR. DE 0,50 A 1,00M. FORN.</v>
          </cell>
          <cell r="C2690" t="str">
            <v>UN</v>
          </cell>
        </row>
        <row r="2691">
          <cell r="A2691" t="str">
            <v>06.201.124-0</v>
          </cell>
          <cell r="B2691" t="str">
            <v>TUBO DE FºFº, DUCTIL, CLASSE K-12, PN-16, PONTA/FLANGE, DIAM. DE 200MM E COMPR. DE 0,50 A 1,00M. FORN.</v>
          </cell>
          <cell r="C2691" t="str">
            <v>UN</v>
          </cell>
        </row>
        <row r="2692">
          <cell r="A2692" t="str">
            <v>06.201.125-0</v>
          </cell>
          <cell r="B2692" t="str">
            <v>TUBO DE FºFº, DUCTIL, CLASSE K-12, PN-16, PONTA/FLANGE, DIAM. DE 250MM E COMPR. DE 0,50 A 1,00M. FORN.</v>
          </cell>
          <cell r="C2692" t="str">
            <v>UN</v>
          </cell>
        </row>
        <row r="2693">
          <cell r="A2693" t="str">
            <v>06.201.126-0</v>
          </cell>
          <cell r="B2693" t="str">
            <v>TUBO DE FºFº, DUCTIL, CLASSE K-12, PN-16, PONTA/FLANGE, DIAM. DE 300MM E COMPR. DE 0,50 A 1,00M. FORN.</v>
          </cell>
          <cell r="C2693" t="str">
            <v>UN</v>
          </cell>
        </row>
        <row r="2694">
          <cell r="A2694" t="str">
            <v>06.201.127-0</v>
          </cell>
          <cell r="B2694" t="str">
            <v>TUBO DE FºFº, DUCTIL, CLASSE K-12, PN-16, PONTA/FLANGE, DIAM. DE 350MM E COMPR. DE 0,50 A 1,00M. FORN.</v>
          </cell>
          <cell r="C2694" t="str">
            <v>UN</v>
          </cell>
        </row>
        <row r="2695">
          <cell r="A2695" t="str">
            <v>06.201.128-0</v>
          </cell>
          <cell r="B2695" t="str">
            <v>TUBO DE FºFº, DUCTIL, CLASSE K-12, PN-16, PONTA/FLANGE, DIAM. DE 400MM E COMPR. DE 0,50 A 1,00M. FORN.</v>
          </cell>
          <cell r="C2695" t="str">
            <v>UN</v>
          </cell>
        </row>
        <row r="2696">
          <cell r="A2696" t="str">
            <v>06.201.129-0</v>
          </cell>
          <cell r="B2696" t="str">
            <v>TUBO DE FºFº, DUCTIL, CLASSE K-12, PN-16, PONTA/FLANGE, DIAM. DE 450MM E COMPR. DE 0,50 A 1,00M. FORN.</v>
          </cell>
          <cell r="C2696" t="str">
            <v>UN</v>
          </cell>
        </row>
        <row r="2697">
          <cell r="A2697" t="str">
            <v>06.201.130-0</v>
          </cell>
          <cell r="B2697" t="str">
            <v>TUBO DE FºFº, DUCTIL, CLASSE K-12, PN-16, PONTA/FLANGE, DIAM. DE 500MM E COMPR. DE 0,50 A 1,00M. FORN.</v>
          </cell>
          <cell r="C2697" t="str">
            <v>UN</v>
          </cell>
        </row>
        <row r="2698">
          <cell r="A2698" t="str">
            <v>06.201.131-0</v>
          </cell>
          <cell r="B2698" t="str">
            <v>TUBO DE FºFº, DUCTIL, CLASSE K-12, PN-16, PONTA/FLANGE, DIAM. DE 600MM E COMPR. DE 0,50 A 1,00M. FORN.</v>
          </cell>
          <cell r="C2698" t="str">
            <v>UN</v>
          </cell>
        </row>
        <row r="2699">
          <cell r="A2699" t="str">
            <v>06.201.132-0</v>
          </cell>
          <cell r="B2699" t="str">
            <v>TUBO DE FºFº, DUCTIL, CLASSE K-12, PN-16, PONTA/FLANGE, DIAM. DE 700MM E COMPR. DE 0,50 A 1,00M. FORN.</v>
          </cell>
          <cell r="C2699" t="str">
            <v>UN</v>
          </cell>
        </row>
        <row r="2700">
          <cell r="A2700" t="str">
            <v>06.201.151-0</v>
          </cell>
          <cell r="B2700" t="str">
            <v>ADICIONAL DE EXTENSAO EXCED. A 1,00M DE TUBO DE FºFº, DUCTIL, CLASSE K-12, DIAM. DE 75MM</v>
          </cell>
          <cell r="C2700" t="str">
            <v>M</v>
          </cell>
        </row>
        <row r="2701">
          <cell r="A2701" t="str">
            <v>06.201.152-0</v>
          </cell>
          <cell r="B2701" t="str">
            <v>ADICIONAL DE EXTENSAO EXCED. A 1,00M DE TUBO DE FºFº, DUCTIL, CLASSE K-12, DIAM. DE 100MM</v>
          </cell>
          <cell r="C2701" t="str">
            <v>M</v>
          </cell>
        </row>
        <row r="2702">
          <cell r="A2702" t="str">
            <v>06.201.153-0</v>
          </cell>
          <cell r="B2702" t="str">
            <v>ADICIONAL DE EXTENSAO EXCED. A 1,00M DE TUBO DE FºFº, DUCTIL, CLASSE K-12, DIAM. DE 150MM</v>
          </cell>
          <cell r="C2702" t="str">
            <v>M</v>
          </cell>
        </row>
        <row r="2703">
          <cell r="A2703" t="str">
            <v>06.201.154-0</v>
          </cell>
          <cell r="B2703" t="str">
            <v>ADICIONAL DE EXTENSAO EXCED. A 1,00M DE TUBO DE FºFº, DUCTIL, CLASSE K-12, DIAM. DE 200MM</v>
          </cell>
          <cell r="C2703" t="str">
            <v>M</v>
          </cell>
        </row>
        <row r="2704">
          <cell r="A2704" t="str">
            <v>06.201.155-0</v>
          </cell>
          <cell r="B2704" t="str">
            <v>ADICIONAL DE EXTENSAO EXCED. A 1,00M DE TUBO DE FºFº, DUCTIL, CLASSE K-12, DIAM. DE 250MM</v>
          </cell>
          <cell r="C2704" t="str">
            <v>M</v>
          </cell>
        </row>
        <row r="2705">
          <cell r="A2705" t="str">
            <v>06.201.156-0</v>
          </cell>
          <cell r="B2705" t="str">
            <v>ADICIONAL DE EXTENSAO EXCED. A 1,00M DE TUBO DE FºFº, DUCTIL, CLASSE K-12, DIAM. DE 300MM</v>
          </cell>
          <cell r="C2705" t="str">
            <v>M</v>
          </cell>
        </row>
        <row r="2706">
          <cell r="A2706" t="str">
            <v>06.201.157-0</v>
          </cell>
          <cell r="B2706" t="str">
            <v>ADICIONAL DE EXTENSAO EXCED. A 1,00M DE TUBO DE FºFº, DUCTIL, CLASSE K-12, DIAM. DE 350MM</v>
          </cell>
          <cell r="C2706" t="str">
            <v>M</v>
          </cell>
        </row>
        <row r="2707">
          <cell r="A2707" t="str">
            <v>06.201.158-0</v>
          </cell>
          <cell r="B2707" t="str">
            <v>ADICIONAL DE EXTENSAO EXCED. A 1,00M DE TUBO DE FºFº, DUCTIL, CLASSE K-12, DIAM. DE 400MM</v>
          </cell>
          <cell r="C2707" t="str">
            <v>M</v>
          </cell>
        </row>
        <row r="2708">
          <cell r="A2708" t="str">
            <v>06.201.159-0</v>
          </cell>
          <cell r="B2708" t="str">
            <v>ADICIONAL DE EXTENSAO EXCED. A 1,00M DE TUBO DE FºFº, DUCTIL, CLASSE K-12, DIAM. DE 450MM</v>
          </cell>
          <cell r="C2708" t="str">
            <v>M</v>
          </cell>
        </row>
        <row r="2709">
          <cell r="A2709" t="str">
            <v>06.201.160-0</v>
          </cell>
          <cell r="B2709" t="str">
            <v>ADICIONAL DE EXTENSAO EXCED. A 1,00M DE TUBO DE FºFº, DUCTIL, CLASSE K-12, DIAM. DE 500MM</v>
          </cell>
          <cell r="C2709" t="str">
            <v>M</v>
          </cell>
        </row>
        <row r="2710">
          <cell r="A2710" t="str">
            <v>06.201.161-0</v>
          </cell>
          <cell r="B2710" t="str">
            <v>ADICIONAL DE EXTENSAO EXCED. A 1,00M DE TUBO DE FºFº, DUCTIL, CLASSE K-12, DIAM. DE 600MM</v>
          </cell>
          <cell r="C2710" t="str">
            <v>M</v>
          </cell>
        </row>
        <row r="2711">
          <cell r="A2711" t="str">
            <v>06.201.162-0</v>
          </cell>
          <cell r="B2711" t="str">
            <v>ADICIONAL DE EXTENSAO EXCED. A 1,00M DE TUBO DE FºFº, DUCTIL, CLASSE K-12, DIAM. DE 700MM</v>
          </cell>
          <cell r="C2711" t="str">
            <v>M</v>
          </cell>
        </row>
        <row r="2712">
          <cell r="A2712" t="str">
            <v>06.201.163-0</v>
          </cell>
          <cell r="B2712" t="str">
            <v>ADICIONAL DE EXTENSAO EXCED. A 1,00M DE TUBO DE FºFº, DUCTIL, CLASSE K-12, DIAM. DE 800MM</v>
          </cell>
          <cell r="C2712" t="str">
            <v>M</v>
          </cell>
        </row>
        <row r="2713">
          <cell r="A2713" t="str">
            <v>06.201.164-0</v>
          </cell>
          <cell r="B2713" t="str">
            <v>ADICIONAL DE EXTENSAO EXCED. A 1,00M DE TUBO DE FºFº, DUCTIL, CLASSE K-12, DIAM. DE 900MM</v>
          </cell>
          <cell r="C2713" t="str">
            <v>M</v>
          </cell>
        </row>
        <row r="2714">
          <cell r="A2714" t="str">
            <v>06.201.165-0</v>
          </cell>
          <cell r="B2714" t="str">
            <v>ADICIONAL DE EXTENSAO EXCED. A 1,00M DE TUBO DE FºFº, DUCTIL, CLASSE K-12, DIAM. DE 1000MM</v>
          </cell>
          <cell r="C2714" t="str">
            <v>M</v>
          </cell>
        </row>
        <row r="2715">
          <cell r="A2715" t="str">
            <v>06.201.166-0</v>
          </cell>
          <cell r="B2715" t="str">
            <v>ADICIONAL DE EXTENSAO EXCED. A 1,00M DE TUBO DE FºFº, DUCTIL, CLASSE K-12, DIAM. DE 1200MM</v>
          </cell>
          <cell r="C2715" t="str">
            <v>M</v>
          </cell>
        </row>
        <row r="2716">
          <cell r="A2716" t="str">
            <v>06.201.200-0</v>
          </cell>
          <cell r="B2716" t="str">
            <v>TUBO DE FºFº, DUCTIL, CLASSE K-14, PN-16, PONTA/FLANGE, DIAM. DE 800MM E COMPR. DE 1,00M. FORN.</v>
          </cell>
          <cell r="C2716" t="str">
            <v>UN</v>
          </cell>
        </row>
        <row r="2717">
          <cell r="A2717" t="str">
            <v>06.201.203-0</v>
          </cell>
          <cell r="B2717" t="str">
            <v>TUBO DE FºFº, DUCTIL, CLASSE K-14, PN-16, PONTA/FLANGE, DIAM. DE 800MM E COMPR. DE 1,50M. FORN.</v>
          </cell>
          <cell r="C2717" t="str">
            <v>UN</v>
          </cell>
        </row>
        <row r="2718">
          <cell r="A2718" t="str">
            <v>06.201.210-0</v>
          </cell>
          <cell r="B2718" t="str">
            <v>TUBO DE FºFº, DUCTIL, CLASSE K-14, PN-16, PONTA/FLANGE, DIAM. DE 900MM E COMPR. DE 1,00M. FORN.</v>
          </cell>
          <cell r="C2718" t="str">
            <v>UN</v>
          </cell>
        </row>
        <row r="2719">
          <cell r="A2719" t="str">
            <v>06.201.213-0</v>
          </cell>
          <cell r="B2719" t="str">
            <v>TUBO DE FºFº, DUCTIL, CLASSE K-14, PN-16, PONTA/FLANGE, DIAM. DE 900MM E COMPR. DE 1,50M. FORN.</v>
          </cell>
          <cell r="C2719" t="str">
            <v>UN</v>
          </cell>
        </row>
        <row r="2720">
          <cell r="A2720" t="str">
            <v>06.201.215-0</v>
          </cell>
          <cell r="B2720" t="str">
            <v>TUBO DE FºFº, DUCTIL, CLASSE K-14, PN-16, PONTA/FLANGE, DIAM. DE 900MM E COMPR. DE 2,00M. FORN.</v>
          </cell>
          <cell r="C2720" t="str">
            <v>UN</v>
          </cell>
        </row>
        <row r="2721">
          <cell r="A2721" t="str">
            <v>06.201.220-0</v>
          </cell>
          <cell r="B2721" t="str">
            <v>TUBO DE FºFº, DUCTIL, CLASSE K-14, PN-16, PONTA/FLANGE, DIAM. DE 1000MM E COMPR. DE 1,00M. FORN.</v>
          </cell>
          <cell r="C2721" t="str">
            <v>UN</v>
          </cell>
        </row>
        <row r="2722">
          <cell r="A2722" t="str">
            <v>06.201.223-0</v>
          </cell>
          <cell r="B2722" t="str">
            <v>TUBO DE FºFº, DUCTIL, CLASSE K-14, PN-16, PONTA/FLANGE, DIAM. DE 1000MM E COMPR. DE 1,50M. FORN.</v>
          </cell>
          <cell r="C2722" t="str">
            <v>UN</v>
          </cell>
        </row>
        <row r="2723">
          <cell r="A2723" t="str">
            <v>06.201.225-0</v>
          </cell>
          <cell r="B2723" t="str">
            <v>TUBO DE FºFº, DUCTIL, CLASSE K-14, PN-16, PONTA/FLANGE, DIAM. DE 1000MM E COMPR. DE 2,00M. FORN.</v>
          </cell>
          <cell r="C2723" t="str">
            <v>UN</v>
          </cell>
        </row>
        <row r="2724">
          <cell r="A2724" t="str">
            <v>06.201.230-0</v>
          </cell>
          <cell r="B2724" t="str">
            <v>TUBO DE FºFº, DUCTIL, CLASSE K-14, PN-16, PONTA/FLANGE, DIAM. DE 1200MM E COMPR. DE 1,00M. FORN.</v>
          </cell>
          <cell r="C2724" t="str">
            <v>UN</v>
          </cell>
        </row>
        <row r="2725">
          <cell r="A2725" t="str">
            <v>06.201.233-0</v>
          </cell>
          <cell r="B2725" t="str">
            <v>TUBO DE FºFº, DUCTIL, CLASSE K-14, PN-16, PONTA/FLANGE, DIAM. DE 1200MM E COMPR. DE 1,50M. FORN.</v>
          </cell>
          <cell r="C2725" t="str">
            <v>UN</v>
          </cell>
        </row>
        <row r="2726">
          <cell r="A2726" t="str">
            <v>06.201.235-0</v>
          </cell>
          <cell r="B2726" t="str">
            <v>TUBO DE FºFº, DUCTIL, CLASSE K-14, PN-16, PONTA/FLANGE, DIAM. DE 1200MM E COMPR. DE 2,00M. FORN.</v>
          </cell>
          <cell r="C2726" t="str">
            <v>UN</v>
          </cell>
        </row>
        <row r="2727">
          <cell r="A2727" t="str">
            <v>06.201.300-0</v>
          </cell>
          <cell r="B2727" t="str">
            <v>TUBO DE FºFº, DUCTIL, CLASSE K-14, PN-16, FLANGE/FLANGE, DIAM. DE 800MM E COMPR. DE 1,00M. FORN.</v>
          </cell>
          <cell r="C2727" t="str">
            <v>UN</v>
          </cell>
        </row>
        <row r="2728">
          <cell r="A2728" t="str">
            <v>06.201.303-0</v>
          </cell>
          <cell r="B2728" t="str">
            <v>TUBO DE FºFº, DUCTIL, CLASSE K-14, PN-16, FLANGE/FLANGE, DIAM. DE 800MM E COMPR. DE 1,50M. FORN.</v>
          </cell>
          <cell r="C2728" t="str">
            <v>UN</v>
          </cell>
        </row>
        <row r="2729">
          <cell r="A2729" t="str">
            <v>06.201.305-0</v>
          </cell>
          <cell r="B2729" t="str">
            <v>TUBO DE FºFº, DUCTIL, CLASSE K-14, PN-16, FLANGE/FLANGE, DIAM. DE 800MM E COMPR. DE 2,00M. FORN.</v>
          </cell>
          <cell r="C2729" t="str">
            <v>UN</v>
          </cell>
        </row>
        <row r="2730">
          <cell r="A2730" t="str">
            <v>06.201.310-0</v>
          </cell>
          <cell r="B2730" t="str">
            <v>TUBO DE FºFº, DUCTIL, CLASSE K-14, PN-16, FLANGE/FLANGE, DIAM. DE 900MM E COMPR. DE 1,00M. FORN.</v>
          </cell>
          <cell r="C2730" t="str">
            <v>UN</v>
          </cell>
        </row>
        <row r="2731">
          <cell r="A2731" t="str">
            <v>06.201.313-0</v>
          </cell>
          <cell r="B2731" t="str">
            <v>TUBO DE FºFº, DUCTIL, CLASSE K-14, PN-16, FLANGE/FLANGE, DIAM. DE 900MM E COMPR. DE 1,50M. FORN.</v>
          </cell>
          <cell r="C2731" t="str">
            <v>UN</v>
          </cell>
        </row>
        <row r="2732">
          <cell r="A2732" t="str">
            <v>06.201.315-0</v>
          </cell>
          <cell r="B2732" t="str">
            <v>TUBO DE FºFº, DUCTIL, CLASSE K-14, PN-16, FLANGE/FLANGE, DIAM. DE 900MM E COMPR. DE 2,00M. FORN.</v>
          </cell>
          <cell r="C2732" t="str">
            <v>UN</v>
          </cell>
        </row>
        <row r="2733">
          <cell r="A2733" t="str">
            <v>06.201.320-0</v>
          </cell>
          <cell r="B2733" t="str">
            <v>TUBO DE FºFº, DUCTIL, CLASSE K-14, PN-16, FLANGE/FLANGE, DIAM. DE 1000MM E COMPR. DE 1,00M. FORN.</v>
          </cell>
          <cell r="C2733" t="str">
            <v>UN</v>
          </cell>
        </row>
        <row r="2734">
          <cell r="A2734" t="str">
            <v>06.201.323-0</v>
          </cell>
          <cell r="B2734" t="str">
            <v>TUBO DE FºFº, DUCTIL, CLASSE K-14, PN-16, FLANGE/FLANGE, DIAM. DE 1000MM E COMPR. DE 1,50M. FORN.</v>
          </cell>
          <cell r="C2734" t="str">
            <v>UN</v>
          </cell>
        </row>
        <row r="2735">
          <cell r="A2735" t="str">
            <v>06.201.325-0</v>
          </cell>
          <cell r="B2735" t="str">
            <v>TUBO DE FºFº, DUCTIL, CLASSE K-14, PN-16, FLANGE/FLANGE, DIAM. DE 1000MM E COMPR. DE 2,00M. FORN.</v>
          </cell>
          <cell r="C2735" t="str">
            <v>UN</v>
          </cell>
        </row>
        <row r="2736">
          <cell r="A2736" t="str">
            <v>06.201.330-0</v>
          </cell>
          <cell r="B2736" t="str">
            <v>TUBO DE FºFº, DUCTIL, CLASSE K-14, PN-16, FLANGE/FLANGE, DIAM. DE 1200MM E COMPR. DE 1,00M. FORN.</v>
          </cell>
          <cell r="C2736" t="str">
            <v>UN</v>
          </cell>
        </row>
        <row r="2737">
          <cell r="A2737" t="str">
            <v>06.201.333-0</v>
          </cell>
          <cell r="B2737" t="str">
            <v>TUBO DE FºFº, DUCTIL, CLASSE K-14, PN-16, FLANGE/FLANGE, DIAM. DE 1200MM E COMPR. DE 1,50M. FORN.</v>
          </cell>
          <cell r="C2737" t="str">
            <v>UN</v>
          </cell>
        </row>
        <row r="2738">
          <cell r="A2738" t="str">
            <v>06.201.335-0</v>
          </cell>
          <cell r="B2738" t="str">
            <v>TUBO DE FºFº, DUCTIL, CLASSE K-14, PN-16, FLANGE/FLANGE, DIAM. DE 1200MM E COMPR. DE 2,00M. FORN.</v>
          </cell>
          <cell r="C2738" t="str">
            <v>UN</v>
          </cell>
        </row>
        <row r="2739">
          <cell r="A2739" t="str">
            <v>06.201.999-0</v>
          </cell>
          <cell r="B2739" t="str">
            <v>FAMILIA 06.201</v>
          </cell>
        </row>
        <row r="2740">
          <cell r="A2740" t="str">
            <v>06.210.001-0</v>
          </cell>
          <cell r="B2740" t="str">
            <v>CURVA DE 90° DE FºFº, DUCTIL, C/BOLSAS DE JUNTA ELASTICA, DIAM. DE 100MM. FORN.</v>
          </cell>
          <cell r="C2740" t="str">
            <v>UN</v>
          </cell>
        </row>
        <row r="2741">
          <cell r="A2741" t="str">
            <v>06.210.002-0</v>
          </cell>
          <cell r="B2741" t="str">
            <v>CURVA DE 90° DE FºFº, DUCTIL, C/BOLSAS DE JUNTA ELASTICA, DIAM. DE 300MM. FORN.</v>
          </cell>
          <cell r="C2741" t="str">
            <v>UN</v>
          </cell>
        </row>
        <row r="2742">
          <cell r="A2742" t="str">
            <v>06.210.003-0</v>
          </cell>
          <cell r="B2742" t="str">
            <v>CURVA DE 90° DE FºFº, DUCTIL, C/BOLSAS DE JUNTA ELASTICA, DIAM. DE 400MM. FORN.</v>
          </cell>
          <cell r="C2742" t="str">
            <v>UN</v>
          </cell>
        </row>
        <row r="2743">
          <cell r="A2743" t="str">
            <v>06.210.011-0</v>
          </cell>
          <cell r="B2743" t="str">
            <v>CURVA DE 45° DE FºFº, DUCTIL, C/BOLSAS DE JUNTA ELASTICA, DIAM. DE 100MM. FORN.</v>
          </cell>
          <cell r="C2743" t="str">
            <v>UN</v>
          </cell>
        </row>
        <row r="2744">
          <cell r="A2744" t="str">
            <v>06.210.012-0</v>
          </cell>
          <cell r="B2744" t="str">
            <v>CURVA DE 45° DE FºFº, DUCTIL, C/BOLSAS DE JUNTA ELASTICA, DIAM. DE 150MM. FORN.</v>
          </cell>
          <cell r="C2744" t="str">
            <v>UN</v>
          </cell>
        </row>
        <row r="2745">
          <cell r="A2745" t="str">
            <v>06.210.013-0</v>
          </cell>
          <cell r="B2745" t="str">
            <v>CURVA DE 45° DE FºFº, DUCTIL, C/BOLSAS DE JUNTA ELASTICA, DIAM. DE 200MM. FORN.</v>
          </cell>
          <cell r="C2745" t="str">
            <v>UN</v>
          </cell>
        </row>
        <row r="2746">
          <cell r="A2746" t="str">
            <v>06.210.014-0</v>
          </cell>
          <cell r="B2746" t="str">
            <v>CURVA DE 45° DE FºFº, DUCTIL, C/BOLSAS DE JUNTA ELASTICA, DIAM. DE 250MM. FORN.</v>
          </cell>
          <cell r="C2746" t="str">
            <v>UN</v>
          </cell>
        </row>
        <row r="2747">
          <cell r="A2747" t="str">
            <v>06.210.015-0</v>
          </cell>
          <cell r="B2747" t="str">
            <v>CURVA DE 45° DE FºFº, DUCTIL, C/BOLSAS DE JUNTA ELASTICA, DIAM. DE 300MM. FORN.</v>
          </cell>
          <cell r="C2747" t="str">
            <v>UN</v>
          </cell>
        </row>
        <row r="2748">
          <cell r="A2748" t="str">
            <v>06.210.016-0</v>
          </cell>
          <cell r="B2748" t="str">
            <v>CURVA DE 45° DE FºFº, DUCTIL, C/BOLSAS DE JUNTA ELASTICA, DIAM. DE 400MM. FORN.</v>
          </cell>
          <cell r="C2748" t="str">
            <v>UN</v>
          </cell>
        </row>
        <row r="2749">
          <cell r="A2749" t="str">
            <v>06.210.017-0</v>
          </cell>
          <cell r="B2749" t="str">
            <v>CURVA DE 45° DE FºFº, DUCTIL, C/BOLSAS DE JUNTA ELASTICA, DIAM. DE 500MM. FORN.</v>
          </cell>
          <cell r="C2749" t="str">
            <v>UN</v>
          </cell>
        </row>
        <row r="2750">
          <cell r="A2750" t="str">
            <v>06.210.018-0</v>
          </cell>
          <cell r="B2750" t="str">
            <v>CURVA DE 45° DE FºFº, DUCTIL, C/BOLSAS DE JUNTA ELASTICA, DIAM. DE 600MM. FORN.</v>
          </cell>
          <cell r="C2750" t="str">
            <v>UN</v>
          </cell>
        </row>
        <row r="2751">
          <cell r="A2751" t="str">
            <v>06.210.020-0</v>
          </cell>
          <cell r="B2751" t="str">
            <v>CURVA DE 22°30' DE FºFº, DUCTIL, C/BOLSAS DE JUNTA ELASTICA,DIAM. DE 100MM. FORN.</v>
          </cell>
          <cell r="C2751" t="str">
            <v>UN</v>
          </cell>
        </row>
        <row r="2752">
          <cell r="A2752" t="str">
            <v>06.210.021-0</v>
          </cell>
          <cell r="B2752" t="str">
            <v>CURVA DE 22°30' DE FºFº, DUCTIL, C/BOLSAS DE JUNTA ELASTICA,DIAM. DE 300MM. FORN.</v>
          </cell>
          <cell r="C2752" t="str">
            <v>UN</v>
          </cell>
        </row>
        <row r="2753">
          <cell r="A2753" t="str">
            <v>06.210.022-0</v>
          </cell>
          <cell r="B2753" t="str">
            <v>CURVA DE 22°30' DE FºFº, DUCTIL, C/BOLSAS DE JUNTA ELASTICA,DIAM. DE 600MM. FORN.</v>
          </cell>
          <cell r="C2753" t="str">
            <v>UN</v>
          </cell>
        </row>
        <row r="2754">
          <cell r="A2754" t="str">
            <v>06.210.030-0</v>
          </cell>
          <cell r="B2754" t="str">
            <v>CURVA DE 11°15' DE FºFº, DUCTIL, C/BOLSAS DE JUNTA ELASTICA,DIAM. DE 100MM. FORN.</v>
          </cell>
          <cell r="C2754" t="str">
            <v>UN</v>
          </cell>
        </row>
        <row r="2755">
          <cell r="A2755" t="str">
            <v>06.210.031-0</v>
          </cell>
          <cell r="B2755" t="str">
            <v>CURVA DE 11°15' DE FºFº, DUCTIL, C/BOLSAS DE JUNTA ELASTICA,DIAM. DE 300MM. FORN.</v>
          </cell>
          <cell r="C2755" t="str">
            <v>UN</v>
          </cell>
        </row>
        <row r="2756">
          <cell r="A2756" t="str">
            <v>06.210.032-0</v>
          </cell>
          <cell r="B2756" t="str">
            <v>CURVA DE 11°15' DE FºFº, DUCTIL, C/BOLSAS DE JUNTA ELASTICA,DIAM. DE 600MM. FORN.</v>
          </cell>
          <cell r="C2756" t="str">
            <v>UN</v>
          </cell>
        </row>
        <row r="2757">
          <cell r="A2757" t="str">
            <v>06.210.040-0</v>
          </cell>
          <cell r="B2757" t="str">
            <v>LUVA DE FºFº, DUCTIL, C/BOLSAS DE JUNTA ELASTICA, DIAM. DE 100MM. FORN.</v>
          </cell>
          <cell r="C2757" t="str">
            <v>UN</v>
          </cell>
        </row>
        <row r="2758">
          <cell r="A2758" t="str">
            <v>06.210.041-0</v>
          </cell>
          <cell r="B2758" t="str">
            <v>LUVA DE FºFº, DUCTIL, C/BOLSAS DE JUNTA ELASTICA, DIAM. DE 300MM. FORN.</v>
          </cell>
          <cell r="C2758" t="str">
            <v>UN</v>
          </cell>
        </row>
        <row r="2759">
          <cell r="A2759" t="str">
            <v>06.210.042-0</v>
          </cell>
          <cell r="B2759" t="str">
            <v>LUVA DE FºFº, DUCTIL, C/BOLSAS DE JUNTA ELASTICA, DIAM. DE 600MM. FORN.</v>
          </cell>
          <cell r="C2759" t="str">
            <v>UN</v>
          </cell>
        </row>
        <row r="2760">
          <cell r="A2760" t="str">
            <v>06.210.050-0</v>
          </cell>
          <cell r="B2760" t="str">
            <v>REDUCAO DE FºFº, DUCTIL, C/PONTA E BOLSA DE JUNTA ELASTICA,DIAM. DE 100 X 75MM. FORN.</v>
          </cell>
          <cell r="C2760" t="str">
            <v>UN</v>
          </cell>
        </row>
        <row r="2761">
          <cell r="A2761" t="str">
            <v>06.210.051-0</v>
          </cell>
          <cell r="B2761" t="str">
            <v>REDUCAO DE FºFº, DUCTIL, C/PONTA E BOLSA DE JUNTA ELASTICA,DIAM. DE 300 X 200MM. FORN.</v>
          </cell>
          <cell r="C2761" t="str">
            <v>UN</v>
          </cell>
        </row>
        <row r="2762">
          <cell r="A2762" t="str">
            <v>06.210.052-0</v>
          </cell>
          <cell r="B2762" t="str">
            <v>REDUCAO DE FºFº, DUCTIL, C/PONTA E BOLSA DE JUNTA ELASTICA,DIAM. DE 600 X 500MM. FORN.</v>
          </cell>
          <cell r="C2762" t="str">
            <v>UN</v>
          </cell>
        </row>
        <row r="2763">
          <cell r="A2763" t="str">
            <v>06.210.060-0</v>
          </cell>
          <cell r="B2763" t="str">
            <v>TE DE FºFº, DUCTIL, C/BOLSAS DE JUNTA ELASTICA, DIAM. DE 100X 75MM. FORN.</v>
          </cell>
          <cell r="C2763" t="str">
            <v>UN</v>
          </cell>
        </row>
        <row r="2764">
          <cell r="A2764" t="str">
            <v>06.210.061-0</v>
          </cell>
          <cell r="B2764" t="str">
            <v>TE DE FºFº, DUCTIL, C/BOLSAS DE JUNTA ELASTICA, DIAM. DE 300X 250MM. FORN.</v>
          </cell>
          <cell r="C2764" t="str">
            <v>UN</v>
          </cell>
        </row>
        <row r="2765">
          <cell r="A2765" t="str">
            <v>06.210.999-0</v>
          </cell>
          <cell r="B2765" t="str">
            <v>INDICE DA FAMILIA</v>
          </cell>
        </row>
        <row r="2766">
          <cell r="A2766" t="str">
            <v>06.212.003-0</v>
          </cell>
          <cell r="B2766" t="str">
            <v>CURVA DE 45° DE FºFº, DUCTIL, C/BOLSAS DE JUNTA MEC., DIAM.DE 600MM. FORN.</v>
          </cell>
          <cell r="C2766" t="str">
            <v>UN</v>
          </cell>
        </row>
        <row r="2767">
          <cell r="A2767" t="str">
            <v>06.212.004-0</v>
          </cell>
          <cell r="B2767" t="str">
            <v>CURVA DE 45° DE FºFº, DUCTIL, C/BOLSAS DE JUNTA MEC., DIAM.DE 1000MM. FORN.</v>
          </cell>
          <cell r="C2767" t="str">
            <v>UN</v>
          </cell>
        </row>
        <row r="2768">
          <cell r="A2768" t="str">
            <v>06.212.005-0</v>
          </cell>
          <cell r="B2768" t="str">
            <v>CURVA DE 22°30' DE FºFº, DUCTIL, C/BOLSAS DE JUNTA MEC., DIAM. DE 600MM. FORN.</v>
          </cell>
          <cell r="C2768" t="str">
            <v>UN</v>
          </cell>
        </row>
        <row r="2769">
          <cell r="A2769" t="str">
            <v>06.212.006-0</v>
          </cell>
          <cell r="B2769" t="str">
            <v>CURVA DE 22°30' DE FºFº, DUCTIL, C/BOLSAS DE JUNTA MEC., DIAM. DE 1000MM. FORN.</v>
          </cell>
          <cell r="C2769" t="str">
            <v>UN</v>
          </cell>
        </row>
        <row r="2770">
          <cell r="A2770" t="str">
            <v>06.212.007-0</v>
          </cell>
          <cell r="B2770" t="str">
            <v>CURVA DE 11°15' DE FºFº, DUCTIL, C/BOLSAS DE JUNTA MEC., DIAM. DE 600MM. FORN.</v>
          </cell>
          <cell r="C2770" t="str">
            <v>UN</v>
          </cell>
        </row>
        <row r="2771">
          <cell r="A2771" t="str">
            <v>06.212.008-0</v>
          </cell>
          <cell r="B2771" t="str">
            <v>CURVA DE 11°15' DE FºFº, DUCTIL, C/BOLSAS DE JUNTA MEC., DIAM. DE 1000MM. FORN.</v>
          </cell>
          <cell r="C2771" t="str">
            <v>UN</v>
          </cell>
        </row>
        <row r="2772">
          <cell r="A2772" t="str">
            <v>06.212.010-0</v>
          </cell>
          <cell r="B2772" t="str">
            <v>CURVA DE 90° DE FºFº, DUCTIL, C/FLANGES PN-10, DIAM. DE 100MM. FORN.</v>
          </cell>
          <cell r="C2772" t="str">
            <v>UN</v>
          </cell>
        </row>
        <row r="2773">
          <cell r="A2773" t="str">
            <v>06.212.011-0</v>
          </cell>
          <cell r="B2773" t="str">
            <v>CURVA DE 90° DE FºFº, DUCTIL, C/FLANGES PN-10, DIAM. DE 300MM. FORN.</v>
          </cell>
          <cell r="C2773" t="str">
            <v>UN</v>
          </cell>
        </row>
        <row r="2774">
          <cell r="A2774" t="str">
            <v>06.212.012-0</v>
          </cell>
          <cell r="B2774" t="str">
            <v>CURVA DE 90° DE FºFº, DUCTIL, C/FLANGES PN-10, DIAM. DE 600MM. FORN.</v>
          </cell>
          <cell r="C2774" t="str">
            <v>UN</v>
          </cell>
        </row>
        <row r="2775">
          <cell r="A2775" t="str">
            <v>06.212.013-0</v>
          </cell>
          <cell r="B2775" t="str">
            <v>CURVA DE 90° DE FºFº, DUCTIL, C/FLANGES PN-10, DIAM. DE 1000MM. FORN.</v>
          </cell>
          <cell r="C2775" t="str">
            <v>UN</v>
          </cell>
        </row>
        <row r="2776">
          <cell r="A2776" t="str">
            <v>06.212.020-0</v>
          </cell>
          <cell r="B2776" t="str">
            <v>CURVA DE 45° DE FºFº, DUCTIL, C/FLANGES PN-10, DIAM. DE 100MM. FORN.</v>
          </cell>
          <cell r="C2776" t="str">
            <v>UN</v>
          </cell>
        </row>
        <row r="2777">
          <cell r="A2777" t="str">
            <v>06.212.021-0</v>
          </cell>
          <cell r="B2777" t="str">
            <v>CURVA DE 45° DE FºFº, DUCTIL, C/FLANGES PN-10, DIAM. DE 300MM. FORN.</v>
          </cell>
          <cell r="C2777" t="str">
            <v>UN</v>
          </cell>
        </row>
        <row r="2778">
          <cell r="A2778" t="str">
            <v>06.212.022-0</v>
          </cell>
          <cell r="B2778" t="str">
            <v>CURVA DE 45° DE FºFº, DUCTIL, C/FLANGES PN-10, DIAM. DE 600MM. FORN.</v>
          </cell>
          <cell r="C2778" t="str">
            <v>UN</v>
          </cell>
        </row>
        <row r="2779">
          <cell r="A2779" t="str">
            <v>06.212.023-0</v>
          </cell>
          <cell r="B2779" t="str">
            <v>CURVA DE 45° DE FºFº, DUCTIL, C/FLANGES PN-10, DIAM. DE 1000MM. FORN.</v>
          </cell>
          <cell r="C2779" t="str">
            <v>UN</v>
          </cell>
        </row>
        <row r="2780">
          <cell r="A2780" t="str">
            <v>06.212.030-0</v>
          </cell>
          <cell r="B2780" t="str">
            <v>CURVA DE 22°30' DE FºFº, DUCTIL, C/FLANGES PN-10, DIAM. DE 100MM. FORN.</v>
          </cell>
          <cell r="C2780" t="str">
            <v>UN</v>
          </cell>
        </row>
        <row r="2781">
          <cell r="A2781" t="str">
            <v>06.212.031-0</v>
          </cell>
          <cell r="B2781" t="str">
            <v>CURVA DE 22°30' DE FºFº, DUCTIL, C/FLANGES PN-10, DIAM. DE 300MM. FORN.</v>
          </cell>
          <cell r="C2781" t="str">
            <v>UN</v>
          </cell>
        </row>
        <row r="2782">
          <cell r="A2782" t="str">
            <v>06.212.032-0</v>
          </cell>
          <cell r="B2782" t="str">
            <v>CURVA DE 22°30' DE FºFº, DUCTIL, C/FLANGES PN-10, DIAM. DE 600MM. FORN.</v>
          </cell>
          <cell r="C2782" t="str">
            <v>UN</v>
          </cell>
        </row>
        <row r="2783">
          <cell r="A2783" t="str">
            <v>06.212.033-0</v>
          </cell>
          <cell r="B2783" t="str">
            <v>CURVA DE 22°30' DE FºFº, DUCTIL, C/FLANGES PN-10, DIAM. DE 1000MM. FORN.</v>
          </cell>
          <cell r="C2783" t="str">
            <v>UN</v>
          </cell>
        </row>
        <row r="2784">
          <cell r="A2784" t="str">
            <v>06.212.040-0</v>
          </cell>
          <cell r="B2784" t="str">
            <v>CURVA DE 11°15' DE FºFº, DUCTIL, C/FLANGES PN-10, DIAM. DE 100MM. FORN.</v>
          </cell>
          <cell r="C2784" t="str">
            <v>UN</v>
          </cell>
        </row>
        <row r="2785">
          <cell r="A2785" t="str">
            <v>06.212.041-0</v>
          </cell>
          <cell r="B2785" t="str">
            <v>CURVA DE 11°15' DE FºFº, DUCTIL, C/FLANGES PN-10, DIAM. DE 300MM. FORN.</v>
          </cell>
          <cell r="C2785" t="str">
            <v>UN</v>
          </cell>
        </row>
        <row r="2786">
          <cell r="A2786" t="str">
            <v>06.212.042-0</v>
          </cell>
          <cell r="B2786" t="str">
            <v>CURVA DE 11°15' DE FºFº, DUCTIL, C/FLANGES PN-10, DIAM. DE 600MM. FORN.</v>
          </cell>
          <cell r="C2786" t="str">
            <v>UN</v>
          </cell>
        </row>
        <row r="2787">
          <cell r="A2787" t="str">
            <v>06.212.043-0</v>
          </cell>
          <cell r="B2787" t="str">
            <v>CURVA DE 11°15' DE FºFº, DUCTIL, C/FLANGES PN-10, DIAM. DE 1000MM. FORN.</v>
          </cell>
          <cell r="C2787" t="str">
            <v>UN</v>
          </cell>
        </row>
        <row r="2788">
          <cell r="A2788" t="str">
            <v>06.212.060-0</v>
          </cell>
          <cell r="B2788" t="str">
            <v>LUVA DE CORRER DE FºFº, DUCTIL, C/BOLSAS DE JUNTA MEC., DIAM. DE 300MM</v>
          </cell>
          <cell r="C2788" t="str">
            <v>UN</v>
          </cell>
        </row>
        <row r="2789">
          <cell r="A2789" t="str">
            <v>06.212.061-0</v>
          </cell>
          <cell r="B2789" t="str">
            <v>LUVA DE CORRER DE FºFº, DUCTIL, C/BOLSAS DE JUNTA MEC., DIAM. DE 600MM</v>
          </cell>
          <cell r="C2789" t="str">
            <v>UN</v>
          </cell>
        </row>
        <row r="2790">
          <cell r="A2790" t="str">
            <v>06.212.062-0</v>
          </cell>
          <cell r="B2790" t="str">
            <v>LUVA DE CORRER DE FºFº, DUCTIL, C/BOLSAS DE JUNTA MEC., DIAM. DE 1000MM</v>
          </cell>
          <cell r="C2790" t="str">
            <v>UN</v>
          </cell>
        </row>
        <row r="2791">
          <cell r="A2791" t="str">
            <v>06.212.071-0</v>
          </cell>
          <cell r="B2791" t="str">
            <v>REDUCAO DE FºFº, DUCTIL, C/DUAS BOLSAS DE JUNTA MEC., DIAM.DE 1000 X 900MM. FORN.</v>
          </cell>
          <cell r="C2791" t="str">
            <v>UN</v>
          </cell>
        </row>
        <row r="2792">
          <cell r="A2792" t="str">
            <v>06.212.080-0</v>
          </cell>
          <cell r="B2792" t="str">
            <v>REDUCAO DE FºFº, DUCTIL, C/FLANGES PN-10, DIAM. DE 100 X 75MM. FORN.</v>
          </cell>
          <cell r="C2792" t="str">
            <v>UN</v>
          </cell>
        </row>
        <row r="2793">
          <cell r="A2793" t="str">
            <v>06.212.081-0</v>
          </cell>
          <cell r="B2793" t="str">
            <v>REDUCAO DE FºFº, DUCTIL, C/FLANGES PN-10, DIAM. DE 300 X 250MM. FORN.</v>
          </cell>
          <cell r="C2793" t="str">
            <v>UN</v>
          </cell>
        </row>
        <row r="2794">
          <cell r="A2794" t="str">
            <v>06.212.082-0</v>
          </cell>
          <cell r="B2794" t="str">
            <v>REDUCAO DE FºFº, DUCTIL, C/FLANGES PN-10, DIAM. DE 600 X 500MM. FORN.</v>
          </cell>
          <cell r="C2794" t="str">
            <v>UN</v>
          </cell>
        </row>
        <row r="2795">
          <cell r="A2795" t="str">
            <v>06.212.083-0</v>
          </cell>
          <cell r="B2795" t="str">
            <v>REDUCAO DE FºFº, DUCTIL, C/FLANGES PN-10, DIAM. DE 1000 X 900MM. FORN.</v>
          </cell>
          <cell r="C2795" t="str">
            <v>UN</v>
          </cell>
        </row>
        <row r="2796">
          <cell r="A2796" t="str">
            <v>06.212.091-0</v>
          </cell>
          <cell r="B2796" t="str">
            <v>TE DE FºFº, DUCTIL, C/DUAS BOLSAS DE JUNTA ELASTICA E FLANGEPN-10, DIAM. DE 300 X 100MM. FORN.</v>
          </cell>
          <cell r="C2796" t="str">
            <v>UN</v>
          </cell>
        </row>
        <row r="2797">
          <cell r="A2797" t="str">
            <v>06.212.100-0</v>
          </cell>
          <cell r="B2797" t="str">
            <v>TE DE FºFº, DUCTIL, C/DUAS BOLSAS DE JUNTA MEC. E FLANGE PN-10, DIAM. DE 600 X 100MM. FORN.</v>
          </cell>
          <cell r="C2797" t="str">
            <v>UN</v>
          </cell>
        </row>
        <row r="2798">
          <cell r="A2798" t="str">
            <v>06.212.101-0</v>
          </cell>
          <cell r="B2798" t="str">
            <v>TE DE FºFº, DUCTIL, C/DUAS BOLSAS DE JUNTA MEC. E FLANGE PN-10, DIAM. DE 1000 X 200MM. FORN.</v>
          </cell>
          <cell r="C2798" t="str">
            <v>UN</v>
          </cell>
        </row>
        <row r="2799">
          <cell r="A2799" t="str">
            <v>06.212.110-0</v>
          </cell>
          <cell r="B2799" t="str">
            <v>TE DE FºFº, DUCTIL, C/FLANGE PN-10, DIAM. DE 100 X 75MM. FORN.</v>
          </cell>
          <cell r="C2799" t="str">
            <v>UN</v>
          </cell>
        </row>
        <row r="2800">
          <cell r="A2800" t="str">
            <v>06.212.120-0</v>
          </cell>
          <cell r="B2800" t="str">
            <v>EXTREMIDADE DE FºFº, DUCTIL, C/FLANGE PN-10 E BOLSA DE JUNTAELASTICA, DIAM. DE 100MM</v>
          </cell>
          <cell r="C2800" t="str">
            <v>UN</v>
          </cell>
        </row>
        <row r="2801">
          <cell r="A2801" t="str">
            <v>06.212.121-0</v>
          </cell>
          <cell r="B2801" t="str">
            <v>EXTREMIDADE DE FºFº, DUCTIL, C/FLANGE PN-10 E BOLSA DE JUNTAELASTICA, DIAM. DE 300MM</v>
          </cell>
          <cell r="C2801" t="str">
            <v>UN</v>
          </cell>
        </row>
        <row r="2802">
          <cell r="A2802" t="str">
            <v>06.212.140-0</v>
          </cell>
          <cell r="B2802" t="str">
            <v>EXTREMIDADE DE FºFº, DUCTIL, C/FLANGE, PN 10 E PONTA, DIAM.DE 100MM</v>
          </cell>
          <cell r="C2802" t="str">
            <v>UN</v>
          </cell>
        </row>
        <row r="2803">
          <cell r="A2803" t="str">
            <v>06.212.141-0</v>
          </cell>
          <cell r="B2803" t="str">
            <v>EXTREMIDADE DE FºFº, DUCTIL, C/FLANGE PN-10 E PONTA, DIAM. DE 300MM</v>
          </cell>
          <cell r="C2803" t="str">
            <v>UN</v>
          </cell>
        </row>
        <row r="2804">
          <cell r="A2804" t="str">
            <v>06.212.142-0</v>
          </cell>
          <cell r="B2804" t="str">
            <v>EXTREMIDADE DE FºFº, DUCTIL, C/FLANGE PN-10 E PONTA, DIAM. DE 600MM</v>
          </cell>
          <cell r="C2804" t="str">
            <v>UN</v>
          </cell>
        </row>
        <row r="2805">
          <cell r="A2805" t="str">
            <v>06.212.999-0</v>
          </cell>
          <cell r="B2805" t="str">
            <v>INDICE DA FAMILIA</v>
          </cell>
        </row>
        <row r="2806">
          <cell r="A2806" t="str">
            <v>06.215.250-0</v>
          </cell>
          <cell r="B2806" t="str">
            <v>REGISTRO DE GAVETA EM FºFº, DUCTIL, SERIE METRICA CHATA, C/FLANGES PN-10 E CABECOTE, DIAM. DE 100MM</v>
          </cell>
          <cell r="C2806" t="str">
            <v>UN</v>
          </cell>
        </row>
        <row r="2807">
          <cell r="A2807" t="str">
            <v>06.215.251-0</v>
          </cell>
          <cell r="B2807" t="str">
            <v>REGISTRO DE GAVETA EM FºFº, DUCTIL, SERIE METRICA CHATA, C/FLANGES PN-10 E CABECOTE, DIAM. DE 300MM</v>
          </cell>
          <cell r="C2807" t="str">
            <v>UN</v>
          </cell>
        </row>
        <row r="2808">
          <cell r="A2808" t="str">
            <v>06.215.260-0</v>
          </cell>
          <cell r="B2808" t="str">
            <v>REGISTRO DE GAVETA EM FºFº, DUCTIL, C/FLANGES PN-10, CABECOTE E BY-PASS, DIAM. DE 400MM</v>
          </cell>
          <cell r="C2808" t="str">
            <v>UN</v>
          </cell>
        </row>
        <row r="2809">
          <cell r="A2809" t="str">
            <v>06.215.265-0</v>
          </cell>
          <cell r="B2809" t="str">
            <v>REGISTRO DE GAVETA EM FºFº, DUCTIL, SERIE METRICA CHATA, FLANGES PN-10, REDUTOR DE ENGRENAGENS E BY-PASS, DIAM. DE 600MM</v>
          </cell>
          <cell r="C2809" t="str">
            <v>UN</v>
          </cell>
        </row>
        <row r="2810">
          <cell r="A2810" t="str">
            <v>06.215.270-0</v>
          </cell>
          <cell r="B2810" t="str">
            <v>VALVULA DE BORBOLETA EM FºFº, DUCTIL, FLANGES PN-10, SERIE AWWA, REDUTOR DE ENGRENAGENS E VOLANTE, DIAM. DE 300MM</v>
          </cell>
          <cell r="C2810" t="str">
            <v>UN</v>
          </cell>
        </row>
        <row r="2811">
          <cell r="A2811" t="str">
            <v>06.215.271-0</v>
          </cell>
          <cell r="B2811" t="str">
            <v>VALVULA DE BORBOLETA EM FºFº, DUCTIL, FLANGES PN-10, SERIE AWWA, REDUTOR DE ENGRENAGENS E VOLANTE, DIAM. DE 600MM</v>
          </cell>
          <cell r="C2811" t="str">
            <v>UN</v>
          </cell>
        </row>
        <row r="2812">
          <cell r="A2812" t="str">
            <v>06.215.275-0</v>
          </cell>
          <cell r="B2812" t="str">
            <v>VALVULA DE BORBOLETA EM FºFº, DUCTIL, TIPO WAFER, PN-10, C/MECANISMO DE REDUCAO E VOLANTE, DIAM. DE 300MM</v>
          </cell>
          <cell r="C2812" t="str">
            <v>UN</v>
          </cell>
        </row>
        <row r="2813">
          <cell r="A2813" t="str">
            <v>06.215.276-0</v>
          </cell>
          <cell r="B2813" t="str">
            <v>VALVULA DE BORBOLETA EM FºFº, DUCTIL, TIPO WAFER, PN-10, C/MECANISMO DE REDUCAO E VOLANTE, DIAM. DE 600MM</v>
          </cell>
          <cell r="C2813" t="str">
            <v>UN</v>
          </cell>
        </row>
        <row r="2814">
          <cell r="A2814" t="str">
            <v>06.215.280-0</v>
          </cell>
          <cell r="B2814" t="str">
            <v>HIDRANTE DE COLUNA SIMPLES, DE FºFº, DUCTIL, DIAM. DE 100MM</v>
          </cell>
          <cell r="C2814" t="str">
            <v>UN</v>
          </cell>
        </row>
        <row r="2815">
          <cell r="A2815" t="str">
            <v>06.215.285-0</v>
          </cell>
          <cell r="B2815" t="str">
            <v>VENTOSA DE TRIPLICE FUNCAO, DE FºFº, DUCTIL, C/FLANGE PN-10,DIAM. DE 200MM</v>
          </cell>
          <cell r="C2815" t="str">
            <v>UN</v>
          </cell>
        </row>
        <row r="2816">
          <cell r="A2816" t="str">
            <v>06.215.286-0</v>
          </cell>
          <cell r="B2816" t="str">
            <v>VENTOSA SIMPLES DE FºFº, DUCTIL, C/ROSCA, DIAM. DE 50MM</v>
          </cell>
          <cell r="C2816" t="str">
            <v>UN</v>
          </cell>
        </row>
        <row r="2817">
          <cell r="A2817" t="str">
            <v>06.215.295-0</v>
          </cell>
          <cell r="B2817" t="str">
            <v>PEDESTAL DE SUSPENSAO SIMPLES, DE FºFº, DUCTIL, C/CHUMBADORES, P/COMPORTAS QUADRADAS OU CIRC., DE 300MM</v>
          </cell>
          <cell r="C2817" t="str">
            <v>UN</v>
          </cell>
        </row>
        <row r="2818">
          <cell r="A2818" t="str">
            <v>06.215.999-0</v>
          </cell>
          <cell r="B2818" t="str">
            <v>INDICE DA FAMILIA</v>
          </cell>
        </row>
        <row r="2819">
          <cell r="A2819" t="str">
            <v>06.250.001-0</v>
          </cell>
          <cell r="B2819" t="str">
            <v>TUBO DE CONCR. ARMADO, CLASSE A-2, JUNTA ELASTICA, P/ESGOTOSANIT., DIAM. DE 400MM. FORN.</v>
          </cell>
          <cell r="C2819" t="str">
            <v>M</v>
          </cell>
        </row>
        <row r="2820">
          <cell r="A2820" t="str">
            <v>06.250.002-0</v>
          </cell>
          <cell r="B2820" t="str">
            <v>TUBO DE CONCR. ARMADO, CLASSE A-2, JUNTA ELASTICA, P/ESGOTOSANIT., DIAM. DE 500MM. FORN.</v>
          </cell>
          <cell r="C2820" t="str">
            <v>M</v>
          </cell>
        </row>
        <row r="2821">
          <cell r="A2821" t="str">
            <v>06.250.003-0</v>
          </cell>
          <cell r="B2821" t="str">
            <v>TUBO DE CONCR. ARMADO, CLASSE A-2, JUNTA ELASTICA, P/ESGOTOSANIT., DIAM. DE 600MM. FORN.</v>
          </cell>
          <cell r="C2821" t="str">
            <v>M</v>
          </cell>
        </row>
        <row r="2822">
          <cell r="A2822" t="str">
            <v>06.250.004-0</v>
          </cell>
          <cell r="B2822" t="str">
            <v>TUBO DE CONCR. ARMADO, CLASSE A-2, JUNTA ELASTICA, P/ESGOTOSANIT., DIAM. DE 700MM. FORN.</v>
          </cell>
          <cell r="C2822" t="str">
            <v>M</v>
          </cell>
        </row>
        <row r="2823">
          <cell r="A2823" t="str">
            <v>06.250.005-0</v>
          </cell>
          <cell r="B2823" t="str">
            <v>TUBO DE CONCR. ARMADO, CLASSE A-2, JUNTA ELASTICA, P/ESGOTOSANIT., DIAM. DE 800MM. FORN.</v>
          </cell>
          <cell r="C2823" t="str">
            <v>M</v>
          </cell>
        </row>
        <row r="2824">
          <cell r="A2824" t="str">
            <v>06.250.006-0</v>
          </cell>
          <cell r="B2824" t="str">
            <v>TUBO DE CONCR. ARMADO, CLASSE A-2, JUNTA ELASTICA, P/ESGOTOSANIT., DIAM. DE 900MM. FORN.</v>
          </cell>
          <cell r="C2824" t="str">
            <v>M</v>
          </cell>
        </row>
        <row r="2825">
          <cell r="A2825" t="str">
            <v>06.250.007-0</v>
          </cell>
          <cell r="B2825" t="str">
            <v>TUBO DE CONCR. ARMADO, CLASSE A-2, JUNTA ELASTICA, P/ESGOTOSANIT., DIAM. DE 1000MM. FORN.</v>
          </cell>
          <cell r="C2825" t="str">
            <v>M</v>
          </cell>
        </row>
        <row r="2826">
          <cell r="A2826" t="str">
            <v>06.250.008-0</v>
          </cell>
          <cell r="B2826" t="str">
            <v>TUBO DE CONCR. ARMADO, CLASSE A-2, JUNTA ELASTICA, P/ESGOTOSANIT., DIAM. DE 1200MM. FORN.</v>
          </cell>
          <cell r="C2826" t="str">
            <v>M</v>
          </cell>
        </row>
        <row r="2827">
          <cell r="A2827" t="str">
            <v>06.250.009-0</v>
          </cell>
          <cell r="B2827" t="str">
            <v>TUBO DE CONCR. ARMADO, CLASSE A-2, JUNTA ELASTICA, P/ESGOTOSANIT., DIAM. DE 1500MM. FORN.</v>
          </cell>
          <cell r="C2827" t="str">
            <v>M</v>
          </cell>
        </row>
        <row r="2828">
          <cell r="A2828" t="str">
            <v>06.250.999-0</v>
          </cell>
          <cell r="B2828" t="str">
            <v>FAMILIA 06.250INDICE TUBO CONC. ARM.</v>
          </cell>
        </row>
        <row r="2829">
          <cell r="A2829" t="str">
            <v>06.251.001-0</v>
          </cell>
          <cell r="B2829" t="str">
            <v>TUBO DE CONCR. ARMADO, CLASSE CA-1, P/AGUAS PLUVIAIS, DIAM.DE 400MM, JUNTA DE ARG. FORN.</v>
          </cell>
          <cell r="C2829" t="str">
            <v>M</v>
          </cell>
        </row>
        <row r="2830">
          <cell r="A2830" t="str">
            <v>06.251.002-0</v>
          </cell>
          <cell r="B2830" t="str">
            <v>TUBO DE CONCR. ARMADO, CLASSE CA-1, P/AGUAS PLUVIAIS, DIAM.DE 500MM, JUNTA DE ARG. FORN.</v>
          </cell>
          <cell r="C2830" t="str">
            <v>M</v>
          </cell>
        </row>
        <row r="2831">
          <cell r="A2831" t="str">
            <v>06.251.003-0</v>
          </cell>
          <cell r="B2831" t="str">
            <v>TUBO DE CONCR. ARMADO, CLASSE CA-1, P/AGUAS PLUVIAIS, DIAM.DE 600MM, JUNTA DE ARG. FORN.</v>
          </cell>
          <cell r="C2831" t="str">
            <v>M</v>
          </cell>
        </row>
        <row r="2832">
          <cell r="A2832" t="str">
            <v>06.251.004-0</v>
          </cell>
          <cell r="B2832" t="str">
            <v>TUBO DE CONCR. ARMADO, CLASSE CA-1, P/AGUAS PLUVIAIS, DIAM.DE 700MM, JUNTA DE ARG. FORN.</v>
          </cell>
          <cell r="C2832" t="str">
            <v>M</v>
          </cell>
        </row>
        <row r="2833">
          <cell r="A2833" t="str">
            <v>06.251.005-0</v>
          </cell>
          <cell r="B2833" t="str">
            <v>TUBO DE CONCR. ARMADO, CLASSE CA-1, P/AGUAS PLUVIAIS, DIAM.DE 800MM, JUNTA DE ARG. FORN.</v>
          </cell>
          <cell r="C2833" t="str">
            <v>M</v>
          </cell>
        </row>
        <row r="2834">
          <cell r="A2834" t="str">
            <v>06.251.006-0</v>
          </cell>
          <cell r="B2834" t="str">
            <v>TUBO DE CONCR. ARMADO, CLASSE CA-1, P/AGUAS PLUVIAIS, DIAM.DE 900MM, JUNTA DE ARG. FORN.</v>
          </cell>
          <cell r="C2834" t="str">
            <v>M</v>
          </cell>
        </row>
        <row r="2835">
          <cell r="A2835" t="str">
            <v>06.251.007-0</v>
          </cell>
          <cell r="B2835" t="str">
            <v>TUBO DE CONCR. ARMADO, CLASSE CA-1, P/AGUAS PLUVIAIS, DIAM.DE 1000MM, JUNTA DE ARG. FORN.</v>
          </cell>
          <cell r="C2835" t="str">
            <v>M</v>
          </cell>
        </row>
        <row r="2836">
          <cell r="A2836" t="str">
            <v>06.251.008-0</v>
          </cell>
          <cell r="B2836" t="str">
            <v>TUBO DE CONCR. ARMADO, CLASSE CA-1, P/AGUAS PLUVIAIS, DIAM.DE 1200MM, JUNTA DE ARG. FORN.</v>
          </cell>
          <cell r="C2836" t="str">
            <v>M</v>
          </cell>
        </row>
        <row r="2837">
          <cell r="A2837" t="str">
            <v>06.251.009-0</v>
          </cell>
          <cell r="B2837" t="str">
            <v>TUBO DE CONCR. ARMADO, CLASSE CA-1, P/AGUAS PLUVIAIS, DIAM.DE 1500MM, JUNTA DE ARG. FORN.</v>
          </cell>
          <cell r="C2837" t="str">
            <v>M</v>
          </cell>
        </row>
        <row r="2838">
          <cell r="A2838" t="str">
            <v>06.251.010-0</v>
          </cell>
          <cell r="B2838" t="str">
            <v>TUBO DE CONCR. ARMADO, CLASSE CA-2, P/AGUAS PLUVIAIS, DIAM.DE 400MM, JUNTA DE ARG. FORN.</v>
          </cell>
          <cell r="C2838" t="str">
            <v>M</v>
          </cell>
        </row>
        <row r="2839">
          <cell r="A2839" t="str">
            <v>06.251.011-0</v>
          </cell>
          <cell r="B2839" t="str">
            <v>TUBO DE CONCR. ARMADO, CLASSE CA-2, P/AGUAS PLUVIAIS, DIAM.DE 500MM, JUNTA DE ARG. FORN.</v>
          </cell>
          <cell r="C2839" t="str">
            <v>M</v>
          </cell>
        </row>
        <row r="2840">
          <cell r="A2840" t="str">
            <v>06.251.012-0</v>
          </cell>
          <cell r="B2840" t="str">
            <v>TUBO DE CONCR. ARMADO, CLASSE CA-2, P/AGUAS PLUVIAIS, DIAM.DE 600MM, JUNTA DE ARG. FORN.</v>
          </cell>
          <cell r="C2840" t="str">
            <v>M</v>
          </cell>
        </row>
        <row r="2841">
          <cell r="A2841" t="str">
            <v>06.251.013-0</v>
          </cell>
          <cell r="B2841" t="str">
            <v>TUBO DE CONCR. ARMADO, CLASSE CA-2, P/AGUAS PLUVIAIS, DIAM.DE 700MM, JUNTA DE ARG. FORN.</v>
          </cell>
          <cell r="C2841" t="str">
            <v>M</v>
          </cell>
        </row>
        <row r="2842">
          <cell r="A2842" t="str">
            <v>06.251.014-0</v>
          </cell>
          <cell r="B2842" t="str">
            <v>TUBO DE CONCR. ARMADO, CLASSE CA-2, P/AGUAS PLUVIAIS, DIAM.DE 800MM, JUNTA DE ARG. FORN.</v>
          </cell>
          <cell r="C2842" t="str">
            <v>M</v>
          </cell>
        </row>
        <row r="2843">
          <cell r="A2843" t="str">
            <v>06.251.015-0</v>
          </cell>
          <cell r="B2843" t="str">
            <v>TUBO DE CONCR. ARMADO, CLASSE CA-2, P/AGUAS PLUVIAIS, DIAM.DE 900MM, JUNTA DE ARG. FORN.</v>
          </cell>
          <cell r="C2843" t="str">
            <v>M</v>
          </cell>
        </row>
        <row r="2844">
          <cell r="A2844" t="str">
            <v>06.251.016-0</v>
          </cell>
          <cell r="B2844" t="str">
            <v>TUBO DE CONCR. ARMADO, CLASSE CA-2, P/AGUAS PLUVIAIS, DIAM.DE 1000MM, JUNTA DE ARG. FORN.</v>
          </cell>
          <cell r="C2844" t="str">
            <v>M</v>
          </cell>
        </row>
        <row r="2845">
          <cell r="A2845" t="str">
            <v>06.251.017-0</v>
          </cell>
          <cell r="B2845" t="str">
            <v>TUBO DE CONCR. ARMADO, CLASSE CA-2, P/AGUAS PLUVIAIS, DIAM.DE 1200MM, JUNTA DE ARG. FORN.</v>
          </cell>
          <cell r="C2845" t="str">
            <v>M</v>
          </cell>
        </row>
        <row r="2846">
          <cell r="A2846" t="str">
            <v>06.251.018-0</v>
          </cell>
          <cell r="B2846" t="str">
            <v>TUBO DE CONCR. ARMADO, CLASSE CA-2, P/AGUAS PLUVIAIS, DIAM.DE 1500MM, JUNTA DE ARG. FORN.</v>
          </cell>
          <cell r="C2846" t="str">
            <v>M</v>
          </cell>
        </row>
        <row r="2847">
          <cell r="A2847" t="str">
            <v>06.251.019-0</v>
          </cell>
          <cell r="B2847" t="str">
            <v>TUBO DE CONCR. ARMADO, CLASSE CA-3, P/AGUAS PLUVIAIS, DIAM.DE 400MM, JUNTA DE ARG. FORN.</v>
          </cell>
          <cell r="C2847" t="str">
            <v>M</v>
          </cell>
        </row>
        <row r="2848">
          <cell r="A2848" t="str">
            <v>06.251.020-0</v>
          </cell>
          <cell r="B2848" t="str">
            <v>TUBO DE CONCR. ARMADO, CLASSE CA-3, P/AGUAS PLUVIAIS, DIAM.DE 500MM, JUNTA DE ARG. FORN.</v>
          </cell>
          <cell r="C2848" t="str">
            <v>M</v>
          </cell>
        </row>
        <row r="2849">
          <cell r="A2849" t="str">
            <v>06.251.021-0</v>
          </cell>
          <cell r="B2849" t="str">
            <v>TUBO DE CONCR. ARMADO, CLASSE CA-3, P/AGUAS PLUVIAIS, DIAM.DE 600MM, JUNTA DE ARG. FORN.</v>
          </cell>
          <cell r="C2849" t="str">
            <v>M</v>
          </cell>
        </row>
        <row r="2850">
          <cell r="A2850" t="str">
            <v>06.251.022-0</v>
          </cell>
          <cell r="B2850" t="str">
            <v>TUBO DE CONCR. ARMADO, CLASSE CA-3, P/AGUAS PLUVIAIS, DIAM.DE 700MM, JUNTA DE ARG. FORN.</v>
          </cell>
          <cell r="C2850" t="str">
            <v>M</v>
          </cell>
        </row>
        <row r="2851">
          <cell r="A2851" t="str">
            <v>06.251.023-0</v>
          </cell>
          <cell r="B2851" t="str">
            <v>TUBO DE CONCR. ARMADO, CLASSE CA-3, P/AGUAS PLUVIAIS, DIAM.DE 800MM, JUNTA DE ARG. FORN.</v>
          </cell>
          <cell r="C2851" t="str">
            <v>M</v>
          </cell>
        </row>
        <row r="2852">
          <cell r="A2852" t="str">
            <v>06.251.024-0</v>
          </cell>
          <cell r="B2852" t="str">
            <v>TUBO DE CONCR. ARMADO, CLASSE CA-3, P/AGUAS PLUVIAIS, DIAM.DE 900MM, JUNTA DE ARG. FORN.</v>
          </cell>
          <cell r="C2852" t="str">
            <v>M</v>
          </cell>
        </row>
        <row r="2853">
          <cell r="A2853" t="str">
            <v>06.251.025-0</v>
          </cell>
          <cell r="B2853" t="str">
            <v>TUBO DE CONCR. ARMADO, CLASSE CA-3, P/AGUAS PLUVIAIS, DIAM.DE 1000MM, JUNTA DE ARG. FORN.</v>
          </cell>
          <cell r="C2853" t="str">
            <v>M</v>
          </cell>
        </row>
        <row r="2854">
          <cell r="A2854" t="str">
            <v>06.251.026-0</v>
          </cell>
          <cell r="B2854" t="str">
            <v>TUBO DE CONCR. ARMADO, CLASSE CA-3, P/AGUAS PLUVIAIS, DIAM.DE 1200MM, JUNTA DE ARG. FORN.</v>
          </cell>
          <cell r="C2854" t="str">
            <v>M</v>
          </cell>
        </row>
        <row r="2855">
          <cell r="A2855" t="str">
            <v>06.251.027-0</v>
          </cell>
          <cell r="B2855" t="str">
            <v>TUBO DE CONCR. ARMADO, CLASSE CA-3, P/AGUAS PLUVIAIS, DIAM.DE 1500MM, JUNTA DE ARG. FORN.</v>
          </cell>
          <cell r="C2855" t="str">
            <v>M</v>
          </cell>
        </row>
        <row r="2856">
          <cell r="A2856" t="str">
            <v>06.251.999-0</v>
          </cell>
          <cell r="B2856" t="str">
            <v>FAMILIA 06.251</v>
          </cell>
        </row>
        <row r="2857">
          <cell r="A2857" t="str">
            <v>06.270.001-0</v>
          </cell>
          <cell r="B2857" t="str">
            <v>TUBO PVC-PBA, CLASSE 15, P/ADUCAO E DISTRIB. DE AGUA, DIAM.NOMINAL 50MM</v>
          </cell>
          <cell r="C2857" t="str">
            <v>M</v>
          </cell>
        </row>
        <row r="2858">
          <cell r="A2858" t="str">
            <v>06.270.002-0</v>
          </cell>
          <cell r="B2858" t="str">
            <v>TUBO PVC-PBA, CLASSE 15, P/ADUCAO E DISTRIB. DE AGUA, DIAM.NOMINAL 75MM</v>
          </cell>
          <cell r="C2858" t="str">
            <v>M</v>
          </cell>
        </row>
        <row r="2859">
          <cell r="A2859" t="str">
            <v>06.270.003-0</v>
          </cell>
          <cell r="B2859" t="str">
            <v>TUBO PVC-PBA, CLASSE 15, P/ADUCAO E DISTRIB. DE AGUA, DIAM.NOMINAL 100MM</v>
          </cell>
          <cell r="C2859" t="str">
            <v>M</v>
          </cell>
        </row>
        <row r="2860">
          <cell r="A2860" t="str">
            <v>06.270.005-0</v>
          </cell>
          <cell r="B2860" t="str">
            <v>TUBO PVC-PBA, CLASSE 15, P/ADUCAO E DISTRIB. DE AGUA, DIAM.NOMINAL 180MM</v>
          </cell>
          <cell r="C2860" t="str">
            <v>M</v>
          </cell>
        </row>
        <row r="2861">
          <cell r="A2861" t="str">
            <v>06.270.020-0</v>
          </cell>
          <cell r="B2861" t="str">
            <v>TUBO PVC-PBA, CLASSE 20, P/ADUCAO E DISTRIB. DE AGUA, DIAM.NOMINAL 50MM</v>
          </cell>
          <cell r="C2861" t="str">
            <v>M</v>
          </cell>
        </row>
        <row r="2862">
          <cell r="A2862" t="str">
            <v>06.270.021-0</v>
          </cell>
          <cell r="B2862" t="str">
            <v>TUBO PVC-PBA, CLASSE 20, P/ADUCAO E DISTRIB. DE AGUA, DIAM.NOMINAL 75MM</v>
          </cell>
          <cell r="C2862" t="str">
            <v>M</v>
          </cell>
        </row>
        <row r="2863">
          <cell r="A2863" t="str">
            <v>06.270.022-0</v>
          </cell>
          <cell r="B2863" t="str">
            <v>TUBO PVC-PBA, CLASSE 20, P/ADUCAO E DISTRIB. DE AGUA, DIAM.NOMINAL 100MM</v>
          </cell>
          <cell r="C2863" t="str">
            <v>M</v>
          </cell>
        </row>
        <row r="2864">
          <cell r="A2864" t="str">
            <v>06.270.999-0</v>
          </cell>
          <cell r="B2864" t="str">
            <v>FAMILIA 06.270INDICE TUBO DE PVC</v>
          </cell>
        </row>
        <row r="2865">
          <cell r="A2865" t="str">
            <v>06.271.010-0</v>
          </cell>
          <cell r="B2865" t="str">
            <v>TUBO PVC-DEFOFO, P/ADUCAO E DISTRIB. DE AGUA, DIAM. NOMINAL100MM</v>
          </cell>
          <cell r="C2865" t="str">
            <v>M</v>
          </cell>
        </row>
        <row r="2866">
          <cell r="A2866" t="str">
            <v>06.271.011-0</v>
          </cell>
          <cell r="B2866" t="str">
            <v>TUBO PVC-DEFOFO, P/ADUCAO E DISTRIB. DE AGUA, DIAM. NOMINA150MM</v>
          </cell>
          <cell r="C2866" t="str">
            <v>M</v>
          </cell>
        </row>
        <row r="2867">
          <cell r="A2867" t="str">
            <v>06.271.012-0</v>
          </cell>
          <cell r="B2867" t="str">
            <v>TUBO PVC-DEFOFO, P/ADUCAO E DISTRIB. DE AGUA, DIAM. NOMINAL200MM</v>
          </cell>
          <cell r="C2867" t="str">
            <v>M</v>
          </cell>
        </row>
        <row r="2868">
          <cell r="A2868" t="str">
            <v>06.271.013-0</v>
          </cell>
          <cell r="B2868" t="str">
            <v>TUBO PVC-DEFOFO, P/ADUCAO E DISTRIB. DE AGUA, DIAM. NOMINAL250MM</v>
          </cell>
          <cell r="C2868" t="str">
            <v>M</v>
          </cell>
        </row>
        <row r="2869">
          <cell r="A2869" t="str">
            <v>06.271.014-0</v>
          </cell>
          <cell r="B2869" t="str">
            <v>TUBO PVC-DEFOFO, P/ADUCAO E DISTRIB. DE AGUA, DIAM. NOMINAL300MM</v>
          </cell>
          <cell r="C2869" t="str">
            <v>M</v>
          </cell>
        </row>
        <row r="2870">
          <cell r="A2870" t="str">
            <v>06.271.050-0</v>
          </cell>
          <cell r="B2870" t="str">
            <v>TUBO DE PVC RIGIDO RQ, P/AGUA FRIA, DIAM. DE 1/2"</v>
          </cell>
          <cell r="C2870" t="str">
            <v>M</v>
          </cell>
        </row>
        <row r="2871">
          <cell r="A2871" t="str">
            <v>06.271.051-0</v>
          </cell>
          <cell r="B2871" t="str">
            <v>TUBO DE PVC RIGIDO RQ, P/AGUA FRIA, DIAM. DE 3/4"</v>
          </cell>
          <cell r="C2871" t="str">
            <v>M</v>
          </cell>
        </row>
        <row r="2872">
          <cell r="A2872" t="str">
            <v>06.271.052-0</v>
          </cell>
          <cell r="B2872" t="str">
            <v>TUBO DE PVC RIGIDO RQ, P/AGUA FRIA, DIAM. DE 1"</v>
          </cell>
          <cell r="C2872" t="str">
            <v>M</v>
          </cell>
        </row>
        <row r="2873">
          <cell r="A2873" t="str">
            <v>06.271.053-0</v>
          </cell>
          <cell r="B2873" t="str">
            <v>TUBO DE PVC RIGIDO RQ, P/AGUA FRIA, DIAM. DE 1.1/2"</v>
          </cell>
          <cell r="C2873" t="str">
            <v>M</v>
          </cell>
        </row>
        <row r="2874">
          <cell r="A2874" t="str">
            <v>06.271.054-0</v>
          </cell>
          <cell r="B2874" t="str">
            <v>TUBO DE PVC RIGIDO RQ, P/AGUA FRIA, DIAM. DE 2"</v>
          </cell>
          <cell r="C2874" t="str">
            <v>M</v>
          </cell>
        </row>
        <row r="2875">
          <cell r="A2875" t="str">
            <v>06.271.055-0</v>
          </cell>
          <cell r="B2875" t="str">
            <v>TUBO DE PVC RIGIDO RQ, P/AGUA FRIA, DIAM. DE 3"</v>
          </cell>
          <cell r="C2875" t="str">
            <v>M</v>
          </cell>
        </row>
        <row r="2876">
          <cell r="A2876" t="str">
            <v>06.271.056-0</v>
          </cell>
          <cell r="B2876" t="str">
            <v>TUBO DE PVC RIGIDO RQ, P/AGUA FRIA, DIAM. DE 4"</v>
          </cell>
          <cell r="C2876" t="str">
            <v>M</v>
          </cell>
        </row>
        <row r="2877">
          <cell r="A2877" t="str">
            <v>06.271.060-0</v>
          </cell>
          <cell r="B2877" t="str">
            <v>TUBO DE PVC RIGIDO SD, P/AGUA FRIA, DIAM. DE 20MM</v>
          </cell>
          <cell r="C2877" t="str">
            <v>M</v>
          </cell>
        </row>
        <row r="2878">
          <cell r="A2878" t="str">
            <v>06.271.061-0</v>
          </cell>
          <cell r="B2878" t="str">
            <v>TUBO DE PVC RIGIDO SD, P/AGUA FRIA, DIAM. DE 25MM</v>
          </cell>
          <cell r="C2878" t="str">
            <v>M</v>
          </cell>
        </row>
        <row r="2879">
          <cell r="A2879" t="str">
            <v>06.271.062-0</v>
          </cell>
          <cell r="B2879" t="str">
            <v>TUBO DE PVC RIGIDO SD, P/AGUA FRIA, DIAM. DE 32MM</v>
          </cell>
          <cell r="C2879" t="str">
            <v>M</v>
          </cell>
        </row>
        <row r="2880">
          <cell r="A2880" t="str">
            <v>06.271.063-0</v>
          </cell>
          <cell r="B2880" t="str">
            <v>TUBO DE PVC RIGIDO SD, P/AGUA FRIA, DIAM. DE 40MM</v>
          </cell>
          <cell r="C2880" t="str">
            <v>M</v>
          </cell>
        </row>
        <row r="2881">
          <cell r="A2881" t="str">
            <v>06.271.064-0</v>
          </cell>
          <cell r="B2881" t="str">
            <v>TUBO DE PVC RIGIDO SD, P/AGUA FRIA, DIAM. DE 50MM</v>
          </cell>
          <cell r="C2881" t="str">
            <v>M</v>
          </cell>
        </row>
        <row r="2882">
          <cell r="A2882" t="str">
            <v>06.271.065-0</v>
          </cell>
          <cell r="B2882" t="str">
            <v>TUBO DE PVC RIGIDO SD, P/AGUA FRIA, DIAM. DE 60MM</v>
          </cell>
          <cell r="C2882" t="str">
            <v>M</v>
          </cell>
        </row>
        <row r="2883">
          <cell r="A2883" t="str">
            <v>06.271.066-0</v>
          </cell>
          <cell r="B2883" t="str">
            <v>TUBO DE PVC RIGIDO SD, P/AGUA FRIA, DIAM. DE 75MM</v>
          </cell>
          <cell r="C2883" t="str">
            <v>M</v>
          </cell>
        </row>
        <row r="2884">
          <cell r="A2884" t="str">
            <v>06.271.067-0</v>
          </cell>
          <cell r="B2884" t="str">
            <v>TUBO DE PVC RIGIDO SD, P/AGUA FRIA, DIAM. DE 85MM</v>
          </cell>
          <cell r="C2884" t="str">
            <v>M</v>
          </cell>
        </row>
        <row r="2885">
          <cell r="A2885" t="str">
            <v>06.271.068-0</v>
          </cell>
          <cell r="B2885" t="str">
            <v>TUBO DE PVC RIGIDO SD, P/AGUA FRIA, DIAM. DE 110MM</v>
          </cell>
          <cell r="C2885" t="str">
            <v>M</v>
          </cell>
        </row>
        <row r="2886">
          <cell r="A2886" t="str">
            <v>06.271.999-0</v>
          </cell>
          <cell r="B2886" t="str">
            <v>FAMILIA 06.271</v>
          </cell>
        </row>
        <row r="2887">
          <cell r="A2887" t="str">
            <v>06.272.002-0</v>
          </cell>
          <cell r="B2887" t="str">
            <v>TUBO PVC P/ESGOTO SANIT., DIAM. NOMINAL 100MM</v>
          </cell>
          <cell r="C2887" t="str">
            <v>M</v>
          </cell>
        </row>
        <row r="2888">
          <cell r="A2888" t="str">
            <v>06.272.003-0</v>
          </cell>
          <cell r="B2888" t="str">
            <v>TUBO PVC P/ESGOTO SANIT., DIAM. NOMINAL 150MM</v>
          </cell>
          <cell r="C2888" t="str">
            <v>M</v>
          </cell>
        </row>
        <row r="2889">
          <cell r="A2889" t="str">
            <v>06.272.004-0</v>
          </cell>
          <cell r="B2889" t="str">
            <v>TUBO PVC P/ESGOTO SANIT., DIAM. NOMINAL 200MM</v>
          </cell>
          <cell r="C2889" t="str">
            <v>M</v>
          </cell>
        </row>
        <row r="2890">
          <cell r="A2890" t="str">
            <v>06.272.005-0</v>
          </cell>
          <cell r="B2890" t="str">
            <v>TUBO PVC P/ESGOTO SANIT., DIAM. NOMINAL 250MM</v>
          </cell>
          <cell r="C2890" t="str">
            <v>M</v>
          </cell>
        </row>
        <row r="2891">
          <cell r="A2891" t="str">
            <v>06.272.006-0</v>
          </cell>
          <cell r="B2891" t="str">
            <v>TUBO PVC P/ESGOTO SANIT., DIAM. NOMINAL 300MM</v>
          </cell>
          <cell r="C2891" t="str">
            <v>M</v>
          </cell>
        </row>
        <row r="2892">
          <cell r="A2892" t="str">
            <v>06.272.999-0</v>
          </cell>
          <cell r="B2892" t="str">
            <v>FAMILIA 06.272</v>
          </cell>
        </row>
        <row r="2893">
          <cell r="A2893" t="str">
            <v>06.273.999-0</v>
          </cell>
          <cell r="B2893" t="str">
            <v>TUBO ESTRUTURADO DE PVC PARA AGUAS PLUVIAIS</v>
          </cell>
        </row>
        <row r="2894">
          <cell r="A2894" t="str">
            <v>06.275.001-0</v>
          </cell>
          <cell r="B2894" t="str">
            <v>CURVA DE 45° DE PVC-PBA, C/BOLSAS DE JUNTA ELASTICA, DIAM. NOMINAL 50MM</v>
          </cell>
          <cell r="C2894" t="str">
            <v>UN</v>
          </cell>
        </row>
        <row r="2895">
          <cell r="A2895" t="str">
            <v>06.275.002-0</v>
          </cell>
          <cell r="B2895" t="str">
            <v>CURVA DE 45° DE PVC-PBA, C/BOLSAS DE JUNTA ELASTICA, DIAM. NOMINAL 75MM</v>
          </cell>
          <cell r="C2895" t="str">
            <v>UN</v>
          </cell>
        </row>
        <row r="2896">
          <cell r="A2896" t="str">
            <v>06.275.003-0</v>
          </cell>
          <cell r="B2896" t="str">
            <v>CURVA DE 45° DE PVC-PBA, C/BOLSAS DE JUNTA ELASTICA, DIAM. NOMINAL 100MM</v>
          </cell>
          <cell r="C2896" t="str">
            <v>UN</v>
          </cell>
        </row>
        <row r="2897">
          <cell r="A2897" t="str">
            <v>06.275.011-0</v>
          </cell>
          <cell r="B2897" t="str">
            <v>REDUCAO DE PVC-PBA, C/PONTA E BOLSA DE JUNTA ELASTICA, DIAM.NOMINAL 75 X 50MM</v>
          </cell>
          <cell r="C2897" t="str">
            <v>UN</v>
          </cell>
        </row>
        <row r="2898">
          <cell r="A2898" t="str">
            <v>06.275.012-0</v>
          </cell>
          <cell r="B2898" t="str">
            <v>REDUCAO DE PVC-PBA, C/PONTA E BOLSA DE JUNTA ELASTICA, DIAM.NOMINAL 100 X 75MM</v>
          </cell>
          <cell r="C2898" t="str">
            <v>UN</v>
          </cell>
        </row>
        <row r="2899">
          <cell r="A2899" t="str">
            <v>06.275.020-0</v>
          </cell>
          <cell r="B2899" t="str">
            <v>TE DE PVC-PBA, C/TRES BOLSAS DE JUNTA ELASTICA, DIAM. NOMINAL 50MM</v>
          </cell>
          <cell r="C2899" t="str">
            <v>UN</v>
          </cell>
        </row>
        <row r="2900">
          <cell r="A2900" t="str">
            <v>06.275.021-0</v>
          </cell>
          <cell r="B2900" t="str">
            <v>TE DE PVC-PBA, C/TRES BOLSAS DE JUNTA ELASTICA, DIAM. NOMINAL 75MM</v>
          </cell>
          <cell r="C2900" t="str">
            <v>UN</v>
          </cell>
        </row>
        <row r="2901">
          <cell r="A2901" t="str">
            <v>06.275.022-0</v>
          </cell>
          <cell r="B2901" t="str">
            <v>TE DE PVC-PBA, C/TRES BOLSAS DE JUNTA ELASTICA, DIAM. NOMINAL 100MM</v>
          </cell>
          <cell r="C2901" t="str">
            <v>UN</v>
          </cell>
        </row>
        <row r="2902">
          <cell r="A2902" t="str">
            <v>06.275.999-0</v>
          </cell>
          <cell r="B2902" t="str">
            <v>INDICE DA FAMILIA</v>
          </cell>
        </row>
        <row r="2903">
          <cell r="A2903" t="str">
            <v>06.300.001-0</v>
          </cell>
          <cell r="B2903" t="str">
            <v>TUBO CERAM., P/JUNTA NAO ELASTICA, P/ESGOTO SANIT., DIAM. DE100MM. FORN.</v>
          </cell>
          <cell r="C2903" t="str">
            <v>M</v>
          </cell>
        </row>
        <row r="2904">
          <cell r="A2904" t="str">
            <v>06.300.002-0</v>
          </cell>
          <cell r="B2904" t="str">
            <v>TUBO CERAM., P/JUNTA NAO ELASTICA, P/ESGOTO SANIT., DIAM. DE150MM. FORN.</v>
          </cell>
          <cell r="C2904" t="str">
            <v>M</v>
          </cell>
        </row>
        <row r="2905">
          <cell r="A2905" t="str">
            <v>06.300.003-0</v>
          </cell>
          <cell r="B2905" t="str">
            <v>TUBO CERAM., P/JUNTA NAO ELASTICA, P/ESGOTO SANIT., DIAM. DE200MM. FORN.</v>
          </cell>
          <cell r="C2905" t="str">
            <v>M</v>
          </cell>
        </row>
        <row r="2906">
          <cell r="A2906" t="str">
            <v>06.300.004-0</v>
          </cell>
          <cell r="B2906" t="str">
            <v>TUBO CERAM., P/JUNTA NAO ELASTICA, P/ESGOTO SANIT., DIAM. DE250MM. FORN.</v>
          </cell>
          <cell r="C2906" t="str">
            <v>M</v>
          </cell>
        </row>
        <row r="2907">
          <cell r="A2907" t="str">
            <v>06.300.005-0</v>
          </cell>
          <cell r="B2907" t="str">
            <v>TUBO CERAM., P/JUNTA NAO ELASTICA, P/ESGOTO SANIT., DIAM. DE300MM. FORN.</v>
          </cell>
          <cell r="C2907" t="str">
            <v>M</v>
          </cell>
        </row>
        <row r="2908">
          <cell r="A2908" t="str">
            <v>06.300.999-0</v>
          </cell>
          <cell r="B2908" t="str">
            <v>FAMILIA 06.300</v>
          </cell>
        </row>
        <row r="2909">
          <cell r="A2909" t="str">
            <v>06.400.001-0</v>
          </cell>
          <cell r="B2909" t="str">
            <v>MONTAGEM DE CONJ. MOTOR-BOMBA ATE 5CV</v>
          </cell>
          <cell r="C2909" t="str">
            <v>UN</v>
          </cell>
        </row>
        <row r="2910">
          <cell r="A2910" t="str">
            <v>06.400.002-0</v>
          </cell>
          <cell r="B2910" t="str">
            <v>MONTAGEM DE CONJ. MOTOR-BOMBA DE 5,1 A 15CV</v>
          </cell>
          <cell r="C2910" t="str">
            <v>UN</v>
          </cell>
        </row>
        <row r="2911">
          <cell r="A2911" t="str">
            <v>06.400.003-0</v>
          </cell>
          <cell r="B2911" t="str">
            <v>MONTAGEM DE CONJ. MOTOR-BOMBA DE 15,1 A 40CV</v>
          </cell>
          <cell r="C2911" t="str">
            <v>UN</v>
          </cell>
        </row>
        <row r="2912">
          <cell r="A2912" t="str">
            <v>06.400.004-0</v>
          </cell>
          <cell r="B2912" t="str">
            <v>MONTAGEM DE CONJ. MOTOR-BOMBA DE 40,1 A 100CV</v>
          </cell>
          <cell r="C2912" t="str">
            <v>UN</v>
          </cell>
        </row>
        <row r="2913">
          <cell r="A2913" t="str">
            <v>06.400.005-0</v>
          </cell>
          <cell r="B2913" t="str">
            <v>MONTAGEM DE CONJ. MOTOR-BOMBA DE 100,1 A 400CV</v>
          </cell>
          <cell r="C2913" t="str">
            <v>UN</v>
          </cell>
        </row>
        <row r="2914">
          <cell r="A2914" t="str">
            <v>06.400.006-0</v>
          </cell>
          <cell r="B2914" t="str">
            <v>MONTAGEM DE CONJ. MOTOR-BOMBA DE 400,1 A 1000CV</v>
          </cell>
          <cell r="C2914" t="str">
            <v>UN</v>
          </cell>
        </row>
        <row r="2915">
          <cell r="A2915" t="str">
            <v>06.400.010-0</v>
          </cell>
          <cell r="B2915" t="str">
            <v>MONTAGEM DE PAINEL DE PARTIDA P/CONJ. ATE 5CV</v>
          </cell>
          <cell r="C2915" t="str">
            <v>UN</v>
          </cell>
        </row>
        <row r="2916">
          <cell r="A2916" t="str">
            <v>06.400.011-0</v>
          </cell>
          <cell r="B2916" t="str">
            <v>MONTAGEM DE PAINEL DE PARTIDA P/CONJ. DE 5,1 A 15CV</v>
          </cell>
          <cell r="C2916" t="str">
            <v>UN</v>
          </cell>
        </row>
        <row r="2917">
          <cell r="A2917" t="str">
            <v>06.400.012-0</v>
          </cell>
          <cell r="B2917" t="str">
            <v>MONTAGEM DE PAINEL DE PARTIDA P/CONJ. DE 15,1 A 40CV</v>
          </cell>
          <cell r="C2917" t="str">
            <v>UN</v>
          </cell>
        </row>
        <row r="2918">
          <cell r="A2918" t="str">
            <v>06.400.013-0</v>
          </cell>
          <cell r="B2918" t="str">
            <v>MONTAGEM DE PAINEL DE PARTIDA P/CONJ. DE 40,1 A 100CV</v>
          </cell>
          <cell r="C2918" t="str">
            <v>UN</v>
          </cell>
        </row>
        <row r="2919">
          <cell r="A2919" t="str">
            <v>06.400.014-0</v>
          </cell>
          <cell r="B2919" t="str">
            <v>MONTAGEM DE PAINEL DE PARTIDA P/CONJ. DE 100,1 A 400CV</v>
          </cell>
          <cell r="C2919" t="str">
            <v>UN</v>
          </cell>
        </row>
        <row r="2920">
          <cell r="A2920" t="str">
            <v>06.400.015-0</v>
          </cell>
          <cell r="B2920" t="str">
            <v>MONTAGEM DE PAINEL DE PARTIDA P/CONJ. DE 400,1 A 1000CV</v>
          </cell>
          <cell r="C2920" t="str">
            <v>UN</v>
          </cell>
        </row>
        <row r="2921">
          <cell r="A2921" t="str">
            <v>06.400.020-0</v>
          </cell>
          <cell r="B2921" t="str">
            <v>MONTAGEM DE CONJ. DE RECALQUE DE AGUA SUBTER. (PADRAO CEDAE)</v>
          </cell>
          <cell r="C2921" t="str">
            <v>UN</v>
          </cell>
        </row>
        <row r="2922">
          <cell r="A2922" t="str">
            <v>06.400.999-0</v>
          </cell>
          <cell r="B2922" t="str">
            <v>INDICE DA FAMILIA</v>
          </cell>
        </row>
        <row r="2923">
          <cell r="A2923" t="str">
            <v>06.500.010-0</v>
          </cell>
          <cell r="B2923" t="str">
            <v>CARVAO ANTRACITOSO P/TRAT. DE AGUA C/ T.E. 0,9 A 1MM - C.U.1,7MM</v>
          </cell>
          <cell r="C2923" t="str">
            <v>M3</v>
          </cell>
        </row>
        <row r="2924">
          <cell r="A2924" t="str">
            <v>06.500.999-0</v>
          </cell>
          <cell r="B2924" t="str">
            <v>INDICE DA FAMILIA</v>
          </cell>
        </row>
        <row r="2925">
          <cell r="A2925" t="str">
            <v>06.501.010-0</v>
          </cell>
          <cell r="B2925" t="str">
            <v>AREIA P/LEITO FILTRANTE, C/GRANULOM. 12 A 40 (1,68 A 0,42MM)</v>
          </cell>
          <cell r="C2925" t="str">
            <v>M3</v>
          </cell>
        </row>
        <row r="2926">
          <cell r="A2926" t="str">
            <v>06.501.999-0</v>
          </cell>
          <cell r="B2926" t="str">
            <v>INDICE DA FAMILIA</v>
          </cell>
        </row>
        <row r="2927">
          <cell r="A2927" t="str">
            <v>06.502.010-0</v>
          </cell>
          <cell r="B2927" t="str">
            <v>SEIXO P/LEITO FILTRANTE, DE 1.1/2" A 3/4" (38,1 19,1MM)</v>
          </cell>
          <cell r="C2927" t="str">
            <v>M3</v>
          </cell>
        </row>
        <row r="2928">
          <cell r="A2928" t="str">
            <v>06.502.999-0</v>
          </cell>
          <cell r="B2928" t="str">
            <v>INDICE DA FAMILIA</v>
          </cell>
        </row>
        <row r="2929">
          <cell r="A2929" t="str">
            <v>CATEGORIA 07 -ARGAMASSAS, INJEÇÕES E CONSOLIDAÇÕES</v>
          </cell>
        </row>
        <row r="2931">
          <cell r="A2931" t="str">
            <v>07.001.010-1</v>
          </cell>
          <cell r="B2931" t="str">
            <v>PASTA DE CIM. COMUM</v>
          </cell>
          <cell r="C2931" t="str">
            <v>M3</v>
          </cell>
        </row>
        <row r="2932">
          <cell r="A2932" t="str">
            <v>07.001.015-1</v>
          </cell>
          <cell r="B2932" t="str">
            <v>PASTA DE CIM. BRANCO</v>
          </cell>
          <cell r="C2932" t="str">
            <v>M3</v>
          </cell>
        </row>
        <row r="2933">
          <cell r="A2933" t="str">
            <v>07.001.020-1</v>
          </cell>
          <cell r="B2933" t="str">
            <v>PASTA DE CAL</v>
          </cell>
          <cell r="C2933" t="str">
            <v>M3</v>
          </cell>
        </row>
        <row r="2934">
          <cell r="A2934" t="str">
            <v>07.001.025-1</v>
          </cell>
          <cell r="B2934" t="str">
            <v>PASTA DE GESSO</v>
          </cell>
          <cell r="C2934" t="str">
            <v>M3</v>
          </cell>
        </row>
        <row r="2935">
          <cell r="A2935" t="str">
            <v>07.001.030-1</v>
          </cell>
          <cell r="B2935" t="str">
            <v>PASTA DE CIM. BRANCO E CAL, NO TRACO 1:1</v>
          </cell>
          <cell r="C2935" t="str">
            <v>M3</v>
          </cell>
        </row>
        <row r="2936">
          <cell r="A2936" t="str">
            <v>07.001.035-1</v>
          </cell>
          <cell r="B2936" t="str">
            <v>ARGAMASSA DE CIM. E AREIA NO TRACO 1:1</v>
          </cell>
          <cell r="C2936" t="str">
            <v>M3</v>
          </cell>
        </row>
        <row r="2937">
          <cell r="A2937" t="str">
            <v>07.001.040-1</v>
          </cell>
          <cell r="B2937" t="str">
            <v>ARGAMASSA DE CIM. E AREIA NO TRACO 1:1,5</v>
          </cell>
          <cell r="C2937" t="str">
            <v>M3</v>
          </cell>
        </row>
        <row r="2938">
          <cell r="A2938" t="str">
            <v>07.001.045-1</v>
          </cell>
          <cell r="B2938" t="str">
            <v>ARGAMASSA DE CIM. E AREIA NO TRACO 1:2</v>
          </cell>
          <cell r="C2938" t="str">
            <v>M3</v>
          </cell>
        </row>
        <row r="2939">
          <cell r="A2939" t="str">
            <v>07.001.050-1</v>
          </cell>
          <cell r="B2939" t="str">
            <v>ARGAMASSA DE CIM. E AREIA NO TRACO 1:3</v>
          </cell>
          <cell r="C2939" t="str">
            <v>M3</v>
          </cell>
        </row>
        <row r="2940">
          <cell r="A2940" t="str">
            <v>07.001.055-1</v>
          </cell>
          <cell r="B2940" t="str">
            <v>ARGAMASSA DE CIM. E AREIA NO TRACO 1:4</v>
          </cell>
          <cell r="C2940" t="str">
            <v>M3</v>
          </cell>
        </row>
        <row r="2941">
          <cell r="A2941" t="str">
            <v>07.001.060-1</v>
          </cell>
          <cell r="B2941" t="str">
            <v>ARGAMASSA DE CIM. E AREIA NO TRACO 1:5</v>
          </cell>
          <cell r="C2941" t="str">
            <v>M3</v>
          </cell>
        </row>
        <row r="2942">
          <cell r="A2942" t="str">
            <v>07.001.065-1</v>
          </cell>
          <cell r="B2942" t="str">
            <v>ARGAMASSA DE CIM. E AREIA NO TRACO 1:6</v>
          </cell>
          <cell r="C2942" t="str">
            <v>M3</v>
          </cell>
        </row>
        <row r="2943">
          <cell r="A2943" t="str">
            <v>07.001.070-1</v>
          </cell>
          <cell r="B2943" t="str">
            <v>ARGAMASSA DE CIM. E AREIA NO TRACO 1:8</v>
          </cell>
          <cell r="C2943" t="str">
            <v>M3</v>
          </cell>
        </row>
        <row r="2944">
          <cell r="A2944" t="str">
            <v>07.001.075-1</v>
          </cell>
          <cell r="B2944" t="str">
            <v>ARGAMASSA DE CIM. E PO-DE-PEDRA NO TRACO 1:3</v>
          </cell>
          <cell r="C2944" t="str">
            <v>M3</v>
          </cell>
        </row>
        <row r="2945">
          <cell r="A2945" t="str">
            <v>07.001.080-1</v>
          </cell>
          <cell r="B2945" t="str">
            <v>ARGAMASSA DE CIM. E PO-DE-PEDRA NO TRACO 1:4</v>
          </cell>
          <cell r="C2945" t="str">
            <v>M3</v>
          </cell>
        </row>
        <row r="2946">
          <cell r="A2946" t="str">
            <v>07.001.085-1</v>
          </cell>
          <cell r="B2946" t="str">
            <v>ARGAMASSA DE CIM., CAL E AREIA FINA NO TRACO 1:3:5</v>
          </cell>
          <cell r="C2946" t="str">
            <v>M3</v>
          </cell>
        </row>
        <row r="2947">
          <cell r="A2947" t="str">
            <v>07.001.090-1</v>
          </cell>
          <cell r="B2947" t="str">
            <v>ARGAMASSA DE CIM., CAL E AREIA FINA NO TRACO 1:3:8</v>
          </cell>
          <cell r="C2947" t="str">
            <v>M3</v>
          </cell>
        </row>
        <row r="2948">
          <cell r="A2948" t="str">
            <v>07.001.095-1</v>
          </cell>
          <cell r="B2948" t="str">
            <v>ARGAMASSA DE CIM. BRANCO, CAL E PO DE MARMORE NO TRACO 1:1:3</v>
          </cell>
          <cell r="C2948" t="str">
            <v>M3</v>
          </cell>
        </row>
        <row r="2949">
          <cell r="A2949" t="str">
            <v>07.001.100-1</v>
          </cell>
          <cell r="B2949" t="str">
            <v>ARGAMASSA DE CIM. E SAIBRO NO TRACO 1:2</v>
          </cell>
          <cell r="C2949" t="str">
            <v>M3</v>
          </cell>
        </row>
        <row r="2950">
          <cell r="A2950" t="str">
            <v>07.001.105-1</v>
          </cell>
          <cell r="B2950" t="str">
            <v>ARGAMASSA DE CIM. E SAIBRO NO TRACO 1:4</v>
          </cell>
          <cell r="C2950" t="str">
            <v>M3</v>
          </cell>
        </row>
        <row r="2951">
          <cell r="A2951" t="str">
            <v>07.001.110-1</v>
          </cell>
          <cell r="B2951" t="str">
            <v>ARGAMASSA DE CIM. E SAIBRO NO TRACO 1:6</v>
          </cell>
          <cell r="C2951" t="str">
            <v>M3</v>
          </cell>
        </row>
        <row r="2952">
          <cell r="A2952" t="str">
            <v>07.001.115-1</v>
          </cell>
          <cell r="B2952" t="str">
            <v>ARGAMASSA DE CIM. E SAIBRO NO TRACO 1:8</v>
          </cell>
          <cell r="C2952" t="str">
            <v>M3</v>
          </cell>
        </row>
        <row r="2953">
          <cell r="A2953" t="str">
            <v>07.001.120-1</v>
          </cell>
          <cell r="B2953" t="str">
            <v>ARGAMASSA DE CIM., SAIBRO E AREIA NO TRACO 1:2:2</v>
          </cell>
          <cell r="C2953" t="str">
            <v>M3</v>
          </cell>
        </row>
        <row r="2954">
          <cell r="A2954" t="str">
            <v>07.001.125-1</v>
          </cell>
          <cell r="B2954" t="str">
            <v>ARGAMASSA DE CIM., SAIBRO E AREIA NO TRACO 1:2:3</v>
          </cell>
          <cell r="C2954" t="str">
            <v>M3</v>
          </cell>
        </row>
        <row r="2955">
          <cell r="A2955" t="str">
            <v>07.001.130-1</v>
          </cell>
          <cell r="B2955" t="str">
            <v>ARGAMASSA DE CIM., SAIBRO E AREIA NO TRACO 1:3:3</v>
          </cell>
          <cell r="C2955" t="str">
            <v>M3</v>
          </cell>
        </row>
        <row r="2956">
          <cell r="A2956" t="str">
            <v>07.001.135-1</v>
          </cell>
          <cell r="B2956" t="str">
            <v>ARGAMASSA DE CIM., SAIBRO E AREIA NO TRACO 1:3:5</v>
          </cell>
          <cell r="C2956" t="str">
            <v>M3</v>
          </cell>
        </row>
        <row r="2957">
          <cell r="A2957" t="str">
            <v>07.001.140-1</v>
          </cell>
          <cell r="B2957" t="str">
            <v>ARGAMASSA DE CIM., CAL, SAIBRO E AREIA NO TRACO 1:2:4:4</v>
          </cell>
          <cell r="C2957" t="str">
            <v>M3</v>
          </cell>
        </row>
        <row r="2958">
          <cell r="A2958" t="str">
            <v>07.001.145-1</v>
          </cell>
          <cell r="B2958" t="str">
            <v>ARGAMASSA DE CIM. E AREIA PRETA DE EMBOCO NO TRACO 1:2</v>
          </cell>
          <cell r="C2958" t="str">
            <v>M3</v>
          </cell>
        </row>
        <row r="2959">
          <cell r="A2959" t="str">
            <v>07.001.150-1</v>
          </cell>
          <cell r="B2959" t="str">
            <v>ARGAMASSA DE CIM. E AREIA PRETA DE EMBOCO NO TRACO 1:4</v>
          </cell>
          <cell r="C2959" t="str">
            <v>M3</v>
          </cell>
        </row>
        <row r="2960">
          <cell r="A2960" t="str">
            <v>07.001.155-1</v>
          </cell>
          <cell r="B2960" t="str">
            <v>ARGAMASSA DE CIM. E AREIA PRETA DE EMBOCO NO TRACO 1:6</v>
          </cell>
          <cell r="C2960" t="str">
            <v>M3</v>
          </cell>
        </row>
        <row r="2961">
          <cell r="A2961" t="str">
            <v>07.001.999-0</v>
          </cell>
          <cell r="B2961" t="str">
            <v>INDICE 07.001PASTAS DE CIMENTO, CAL E GESSO</v>
          </cell>
        </row>
        <row r="2962">
          <cell r="A2962" t="str">
            <v>07.002.010-1</v>
          </cell>
          <cell r="B2962" t="str">
            <v>ARGAMASSA DE CIM. E AREIA NO TRACO 1:1</v>
          </cell>
          <cell r="C2962" t="str">
            <v>M3</v>
          </cell>
        </row>
        <row r="2963">
          <cell r="A2963" t="str">
            <v>07.002.015-1</v>
          </cell>
          <cell r="B2963" t="str">
            <v>ARGAMASSA DE CIM. E AREIA NO TRACO 1:1,5</v>
          </cell>
          <cell r="C2963" t="str">
            <v>M3</v>
          </cell>
        </row>
        <row r="2964">
          <cell r="A2964" t="str">
            <v>07.002.020-1</v>
          </cell>
          <cell r="B2964" t="str">
            <v>ARGAMASSA DE CIM. E AREIA NO TRACO 1:2</v>
          </cell>
          <cell r="C2964" t="str">
            <v>M3</v>
          </cell>
        </row>
        <row r="2965">
          <cell r="A2965" t="str">
            <v>07.002.025-1</v>
          </cell>
          <cell r="B2965" t="str">
            <v>ARGAMASSA DE CIM. E AREIA NO TRACO 1:3</v>
          </cell>
          <cell r="C2965" t="str">
            <v>M3</v>
          </cell>
        </row>
        <row r="2966">
          <cell r="A2966" t="str">
            <v>07.002.030-1</v>
          </cell>
          <cell r="B2966" t="str">
            <v>ARGAMASSA DE CIM. E AREIA NO TRACO 1:4</v>
          </cell>
          <cell r="C2966" t="str">
            <v>M3</v>
          </cell>
        </row>
        <row r="2967">
          <cell r="A2967" t="str">
            <v>07.002.035-1</v>
          </cell>
          <cell r="B2967" t="str">
            <v>ARGAMASSA DE CIM. E AREIA NO TRACO 1:5</v>
          </cell>
          <cell r="C2967" t="str">
            <v>M3</v>
          </cell>
        </row>
        <row r="2968">
          <cell r="A2968" t="str">
            <v>07.002.040-1</v>
          </cell>
          <cell r="B2968" t="str">
            <v>ARGAMASSA DE CIM. E AREIA NO TRACO 1:6</v>
          </cell>
          <cell r="C2968" t="str">
            <v>M3</v>
          </cell>
        </row>
        <row r="2969">
          <cell r="A2969" t="str">
            <v>07.002.045-1</v>
          </cell>
          <cell r="B2969" t="str">
            <v>ARGAMASSA DE CIM. E AREIA NO TRACO 1:8</v>
          </cell>
          <cell r="C2969" t="str">
            <v>M3</v>
          </cell>
        </row>
        <row r="2970">
          <cell r="A2970" t="str">
            <v>07.002.999-0</v>
          </cell>
          <cell r="B2970" t="str">
            <v>INDICE 07.002.ARGAMASSA</v>
          </cell>
        </row>
        <row r="2971">
          <cell r="A2971" t="str">
            <v>07.003.010-1</v>
          </cell>
          <cell r="B2971" t="str">
            <v>ARGAMASSA DE CIM. E PO-DE-PEDRA NO TRACO 1:3</v>
          </cell>
          <cell r="C2971" t="str">
            <v>M3</v>
          </cell>
        </row>
        <row r="2972">
          <cell r="A2972" t="str">
            <v>07.003.015-1</v>
          </cell>
          <cell r="B2972" t="str">
            <v>ARGAMASSA DE CIM. E PO-DE-PEDRA NO TRACO 1:4</v>
          </cell>
          <cell r="C2972" t="str">
            <v>M3</v>
          </cell>
        </row>
        <row r="2973">
          <cell r="A2973" t="str">
            <v>07.003.999-0</v>
          </cell>
          <cell r="B2973" t="str">
            <v>INDICE 07.003.ARGAMASSA DE CIMENTO E PO-DE-PEDRA</v>
          </cell>
        </row>
        <row r="2974">
          <cell r="A2974" t="str">
            <v>07.005.010-1</v>
          </cell>
          <cell r="B2974" t="str">
            <v>ARGAMASSA DE CIM., CAL E AREIA FINA NO TRACO 1:3:5</v>
          </cell>
          <cell r="C2974" t="str">
            <v>M3</v>
          </cell>
        </row>
        <row r="2975">
          <cell r="A2975" t="str">
            <v>07.005.015-1</v>
          </cell>
          <cell r="B2975" t="str">
            <v>ARGAMASSA DE CIM., CAL E AREIA FINA NO TRACO 1:3:8</v>
          </cell>
          <cell r="C2975" t="str">
            <v>M3</v>
          </cell>
        </row>
        <row r="2976">
          <cell r="A2976" t="str">
            <v>07.005.020-1</v>
          </cell>
          <cell r="B2976" t="str">
            <v>ARGAMASSA DE CIM. BRANCO, CAL E PO DE MARMORE NO TRACO 1:1:3</v>
          </cell>
          <cell r="C2976" t="str">
            <v>M3</v>
          </cell>
        </row>
        <row r="2977">
          <cell r="A2977" t="str">
            <v>07.005.999-0</v>
          </cell>
          <cell r="B2977" t="str">
            <v>INDICE 07.005.ARGAMASSA DE CIMENTO,AREIA,PO-DE-MARMORE</v>
          </cell>
        </row>
        <row r="2978">
          <cell r="A2978" t="str">
            <v>07.006.010-1</v>
          </cell>
          <cell r="B2978" t="str">
            <v>ARGAMASSA DE CIM. E SAIBRO NO TRACO 1:2</v>
          </cell>
          <cell r="C2978" t="str">
            <v>M3</v>
          </cell>
        </row>
        <row r="2979">
          <cell r="A2979" t="str">
            <v>07.006.015-1</v>
          </cell>
          <cell r="B2979" t="str">
            <v>ARGAMASSA DE CIM. E SAIBRO NO TRACO 1:4</v>
          </cell>
          <cell r="C2979" t="str">
            <v>M3</v>
          </cell>
        </row>
        <row r="2980">
          <cell r="A2980" t="str">
            <v>07.006.020-1</v>
          </cell>
          <cell r="B2980" t="str">
            <v>ARGAMASSA DE CIM. E SAIBRO NO TRACO 1:6</v>
          </cell>
          <cell r="C2980" t="str">
            <v>M3</v>
          </cell>
        </row>
        <row r="2981">
          <cell r="A2981" t="str">
            <v>07.006.025-1</v>
          </cell>
          <cell r="B2981" t="str">
            <v>ARGAMASSA DE CIM. E SAIBRO NO TRACO 1:8</v>
          </cell>
          <cell r="C2981" t="str">
            <v>M3</v>
          </cell>
        </row>
        <row r="2982">
          <cell r="A2982" t="str">
            <v>07.006.999-0</v>
          </cell>
          <cell r="B2982" t="str">
            <v>INDICE 07.006.ARGAMASSA DE CIMENTO E SAIBRO</v>
          </cell>
        </row>
        <row r="2983">
          <cell r="A2983" t="str">
            <v>07.007.010-1</v>
          </cell>
          <cell r="B2983" t="str">
            <v>ARGAMASSA DE CIM., SAIBRO E AREIA NO TRACO 1:2:2</v>
          </cell>
          <cell r="C2983" t="str">
            <v>M3</v>
          </cell>
        </row>
        <row r="2984">
          <cell r="A2984" t="str">
            <v>07.007.015-1</v>
          </cell>
          <cell r="B2984" t="str">
            <v>ARGAMASSA DE CIM., SAIBRO E AREIA NO TRACO 1:2:3</v>
          </cell>
          <cell r="C2984" t="str">
            <v>M3</v>
          </cell>
        </row>
        <row r="2985">
          <cell r="A2985" t="str">
            <v>07.007.020-1</v>
          </cell>
          <cell r="B2985" t="str">
            <v>ARGAMASSA DE CIM., SAIBRO E AREIA NO TRACO 1:3:3</v>
          </cell>
          <cell r="C2985" t="str">
            <v>M3</v>
          </cell>
        </row>
        <row r="2986">
          <cell r="A2986" t="str">
            <v>07.007.025-1</v>
          </cell>
          <cell r="B2986" t="str">
            <v>ARGAMASSA DE CIM., SAIBRO E AREIA NO TRACO 1:3:5</v>
          </cell>
          <cell r="C2986" t="str">
            <v>M3</v>
          </cell>
        </row>
        <row r="2987">
          <cell r="A2987" t="str">
            <v>07.007.999-0</v>
          </cell>
          <cell r="B2987" t="str">
            <v>INDICE 07.007.ARGAMASSA DE CIMENTO SAIBRO E AREIA</v>
          </cell>
        </row>
        <row r="2988">
          <cell r="A2988" t="str">
            <v>07.008.010-1</v>
          </cell>
          <cell r="B2988" t="str">
            <v>ARGAMASSA DE CIM., CAL, SAIBRO E AREIA NO TRACO 1:2:4:4</v>
          </cell>
          <cell r="C2988" t="str">
            <v>M3</v>
          </cell>
        </row>
        <row r="2989">
          <cell r="A2989" t="str">
            <v>07.008.999-0</v>
          </cell>
          <cell r="B2989" t="str">
            <v>INDICE 07.008.ARGAMASSA DE CIMENTO,CAL,SAIBRO E AREIA</v>
          </cell>
        </row>
        <row r="2990">
          <cell r="A2990" t="str">
            <v>07.009.010-1</v>
          </cell>
          <cell r="B2990" t="str">
            <v>ARGAMASSA DE CIM. E AREIA PRETA DE EMBOCO NO TRACO 1:2</v>
          </cell>
          <cell r="C2990" t="str">
            <v>M3</v>
          </cell>
        </row>
        <row r="2991">
          <cell r="A2991" t="str">
            <v>07.009.015-1</v>
          </cell>
          <cell r="B2991" t="str">
            <v>ARGAMASSA DE CIM. E AREIA PRETA DE EMBOCO NO TRACO 1:4</v>
          </cell>
          <cell r="C2991" t="str">
            <v>M3</v>
          </cell>
        </row>
        <row r="2992">
          <cell r="A2992" t="str">
            <v>07.009.020-1</v>
          </cell>
          <cell r="B2992" t="str">
            <v>ARGAMASSA DE CIM. E AREIA PRETA DE EMBOCO NO TRACO 1:6</v>
          </cell>
          <cell r="C2992" t="str">
            <v>M3</v>
          </cell>
        </row>
        <row r="2993">
          <cell r="A2993" t="str">
            <v>07.009.999-0</v>
          </cell>
          <cell r="B2993" t="str">
            <v>INDICE 07.009.ARGAMASSA DE CIMENTO E AREIA PRETA</v>
          </cell>
        </row>
        <row r="2994">
          <cell r="A2994" t="str">
            <v>07.030.010-1</v>
          </cell>
          <cell r="B2994" t="str">
            <v>ENCHIMENTO DE AREIA, P/MEIO DE BOMBA</v>
          </cell>
          <cell r="C2994" t="str">
            <v>M3</v>
          </cell>
        </row>
        <row r="2995">
          <cell r="A2995" t="str">
            <v>07.030.999-0</v>
          </cell>
          <cell r="B2995" t="str">
            <v>INDICE 07.030.ENCHIMENTO AREIA POR BOMBA</v>
          </cell>
        </row>
        <row r="2996">
          <cell r="A2996" t="str">
            <v>07.050.025-1</v>
          </cell>
          <cell r="B2996" t="str">
            <v>INJECAO DE CALDA DE CIM., ADMIT. UMA PRODUCAO MEDIA BRUTA DE2 SACOS/H</v>
          </cell>
          <cell r="C2996" t="str">
            <v>SACO</v>
          </cell>
        </row>
        <row r="2997">
          <cell r="A2997" t="str">
            <v>07.050.030-1</v>
          </cell>
          <cell r="B2997" t="str">
            <v>INJECAO DE CALDA DE CIM., ADMIT. UMA PRODUCAO MEDIA BRUTA DE1 SACO/H</v>
          </cell>
          <cell r="C2997" t="str">
            <v>SACO</v>
          </cell>
        </row>
        <row r="2998">
          <cell r="A2998" t="str">
            <v>07.050.035-1</v>
          </cell>
          <cell r="B2998" t="str">
            <v>INJECAO DE CALDA DE CIM., ADMIT. UMA PRODUCAO MEDIA BRUTA DE0,5 SACO/H</v>
          </cell>
          <cell r="C2998" t="str">
            <v>SACO</v>
          </cell>
        </row>
        <row r="2999">
          <cell r="A2999" t="str">
            <v>07.050.999-0</v>
          </cell>
          <cell r="B2999" t="str">
            <v>INDICE 07.050.INJECAO CALDO DE CONCRETO</v>
          </cell>
        </row>
        <row r="3000">
          <cell r="A3000" t="str">
            <v>07.100.010-1</v>
          </cell>
          <cell r="B3000" t="str">
            <v>INJECAO DE ARG. DE CIM. E AREIA, TRACO 1:6, UTILIZ. EQUIP. DE AR COMPR., ADMIT. UMA PRODUCAO MEDIA BRUTA DE 1,00M3/H</v>
          </cell>
          <cell r="C3000" t="str">
            <v>M3</v>
          </cell>
        </row>
        <row r="3001">
          <cell r="A3001" t="str">
            <v>07.100.015-1</v>
          </cell>
          <cell r="B3001" t="str">
            <v>INJECAO DE ARG. DE CIM. E AREIA, TRACO 1:6, UTILIZ. EQUIP. DE AR COMPR., ADMIT. UMA PRODUCAO MEDIA BRUTA DE 0,75M3/H</v>
          </cell>
          <cell r="C3001" t="str">
            <v>M3</v>
          </cell>
        </row>
        <row r="3002">
          <cell r="A3002" t="str">
            <v>07.100.020-1</v>
          </cell>
          <cell r="B3002" t="str">
            <v>INJECAO DE ARG. DE CIM. E AREIA, TRACO 1:6, UTILIZ. EQUIP. DE AR COMPR., ADMIT. UMA PRODUCAO MEDIA BRUTA DE 0,50M3/H</v>
          </cell>
          <cell r="C3002" t="str">
            <v>M3</v>
          </cell>
        </row>
        <row r="3003">
          <cell r="A3003" t="str">
            <v>07.100.025-1</v>
          </cell>
          <cell r="B3003" t="str">
            <v>INJECAO DE ARG. DE CIM. E AREIA, TRACO 1:6, UTILIZ. EQUIP. DE AR COMPR., ADMIT. UMA PRODUCAO MEDIA BRUTA DE 0,25M3/H</v>
          </cell>
          <cell r="C3003" t="str">
            <v>M3</v>
          </cell>
        </row>
        <row r="3004">
          <cell r="A3004" t="str">
            <v>07.100.040-1</v>
          </cell>
          <cell r="B3004" t="str">
            <v>INJECAO DE ARG. DE CIM. E AREIA, UTILIZ. BOMBA DE ARG. C/MISTURADORA, DESTINADA A EXEC. DE FUNDACOES</v>
          </cell>
          <cell r="C3004" t="str">
            <v>M3</v>
          </cell>
        </row>
        <row r="3005">
          <cell r="A3005" t="str">
            <v>07.100.999-0</v>
          </cell>
          <cell r="B3005" t="str">
            <v>INDICE 07.100.INJECAO DE ARGAMASSA DE CIM./AREIA 1:6</v>
          </cell>
        </row>
        <row r="3006">
          <cell r="A3006" t="str">
            <v>07.150.010-1</v>
          </cell>
          <cell r="B3006" t="str">
            <v>INJECAO P/TRAT. DE SOLO DE FUNDACAO C/RESINA EPOXICA OU OUTROS MAT. QUIMICOS</v>
          </cell>
          <cell r="C3006" t="str">
            <v>KG</v>
          </cell>
        </row>
        <row r="3007">
          <cell r="A3007" t="str">
            <v>07.150.020-1</v>
          </cell>
          <cell r="B3007" t="str">
            <v>APLICACAO DE RESINA EPOXICA EM COLAGEM DE PECAS DE CONCR., EXCL. FORN. DOS MAT.</v>
          </cell>
          <cell r="C3007" t="str">
            <v>KG</v>
          </cell>
        </row>
        <row r="3008">
          <cell r="A3008" t="str">
            <v>07.150.999-0</v>
          </cell>
          <cell r="B3008" t="str">
            <v>INDICE 07.150.INJECAO PARA TRATAMENTO DE SOLO</v>
          </cell>
        </row>
        <row r="3009">
          <cell r="A3009" t="str">
            <v>07.160.012-1</v>
          </cell>
          <cell r="B3009" t="str">
            <v>INJECAO DE RESINA EPOXICA, EM FISSURAS DE CONCR. ESTRUTURAL</v>
          </cell>
          <cell r="C3009" t="str">
            <v>KG</v>
          </cell>
        </row>
        <row r="3010">
          <cell r="A3010" t="str">
            <v>07.160.020-1</v>
          </cell>
          <cell r="B3010" t="str">
            <v>APLICACAO DE RESINA EPOXICA EM COLAGEM DE PECAS DE CONCR., INCL. MAT.</v>
          </cell>
          <cell r="C3010" t="str">
            <v>KG</v>
          </cell>
        </row>
        <row r="3011">
          <cell r="A3011" t="str">
            <v>07.160.999-0</v>
          </cell>
          <cell r="B3011" t="str">
            <v>INDICE 07.160.INJECAO E APLICACAO RESINA EPOXICA C/FORNECIMENTO</v>
          </cell>
        </row>
        <row r="3012">
          <cell r="A3012" t="str">
            <v>07.170.010-1</v>
          </cell>
          <cell r="B3012" t="str">
            <v>ARGAMASSA DE CIM. E AREIA NO TRACO 1:3, C/ADICAO DE COLA A BASE DE RESINAS SINTETICAS DE ALTA ADERENCIA</v>
          </cell>
          <cell r="C3012" t="str">
            <v>M3</v>
          </cell>
        </row>
        <row r="3013">
          <cell r="A3013" t="str">
            <v>07.170.999-0</v>
          </cell>
          <cell r="B3013" t="str">
            <v>INDICE 07.170.ARGAMASSA CIM. E AREIA 1:3 - SIKAFIX</v>
          </cell>
        </row>
        <row r="3014">
          <cell r="A3014" t="str">
            <v>CATEGORIA 08 -BASES E PAVIMENTOS</v>
          </cell>
        </row>
        <row r="3016">
          <cell r="A3016" t="str">
            <v>08.001.001-0</v>
          </cell>
          <cell r="B3016" t="str">
            <v>BASE DE MACADAME SIMPLES</v>
          </cell>
          <cell r="C3016" t="str">
            <v>M3</v>
          </cell>
        </row>
        <row r="3017">
          <cell r="A3017" t="str">
            <v>08.001.002-0</v>
          </cell>
          <cell r="B3017" t="str">
            <v>BASE DE BRITA GRADUADA</v>
          </cell>
          <cell r="C3017" t="str">
            <v>M3</v>
          </cell>
        </row>
        <row r="3018">
          <cell r="A3018" t="str">
            <v>08.001.003-0</v>
          </cell>
          <cell r="B3018" t="str">
            <v>BASE DE BRITA CORRIDA</v>
          </cell>
          <cell r="C3018" t="str">
            <v>M3</v>
          </cell>
        </row>
        <row r="3019">
          <cell r="A3019" t="str">
            <v>08.001.999-0</v>
          </cell>
          <cell r="B3019" t="str">
            <v>INDICE 08.001BASE MACADAME SIMPLES</v>
          </cell>
        </row>
        <row r="3020">
          <cell r="A3020" t="str">
            <v>08.002.001-0</v>
          </cell>
          <cell r="B3020" t="str">
            <v>BASE DE MACADAME HIDR.</v>
          </cell>
          <cell r="C3020" t="str">
            <v>M3</v>
          </cell>
        </row>
        <row r="3021">
          <cell r="A3021" t="str">
            <v>08.002.999-0</v>
          </cell>
          <cell r="B3021" t="str">
            <v>INDICE 08.002BASE MACADAME HIDRAULICO</v>
          </cell>
        </row>
        <row r="3022">
          <cell r="A3022" t="str">
            <v>08.003.001-0</v>
          </cell>
          <cell r="B3022" t="str">
            <v>BASE OU SUB-BASE ESTABILIZ. GRANULOMETRICAMENTE C/MIST. DE 2OU MAIS MAT.</v>
          </cell>
          <cell r="C3022" t="str">
            <v>M3</v>
          </cell>
        </row>
        <row r="3023">
          <cell r="A3023" t="str">
            <v>08.003.002-0</v>
          </cell>
          <cell r="B3023" t="str">
            <v>BASE OU SUB-BASE ESTABILIZ. S/MIST. DE  MAT.</v>
          </cell>
          <cell r="C3023" t="str">
            <v>M3</v>
          </cell>
        </row>
        <row r="3024">
          <cell r="A3024" t="str">
            <v>08.003.999-0</v>
          </cell>
          <cell r="B3024" t="str">
            <v>INDICE 08.003BASE OU SUB-BASE ESTABILIZADORA</v>
          </cell>
        </row>
        <row r="3025">
          <cell r="A3025" t="str">
            <v>08.004.001-0</v>
          </cell>
          <cell r="B3025" t="str">
            <v>BASE DE SOLO-CIM. EXECUTADO "IN LOCO"</v>
          </cell>
          <cell r="C3025" t="str">
            <v>M3</v>
          </cell>
        </row>
        <row r="3026">
          <cell r="A3026" t="str">
            <v>08.004.002-0</v>
          </cell>
          <cell r="B3026" t="str">
            <v>BASE DE SOLO-CIM. EXECUTADO "IN LOCO", C/MAT. MISTURADOS NAUSINA</v>
          </cell>
          <cell r="C3026" t="str">
            <v>M3</v>
          </cell>
        </row>
        <row r="3027">
          <cell r="A3027" t="str">
            <v>08.004.003-0</v>
          </cell>
          <cell r="B3027" t="str">
            <v>BASE DE SOLO ESTABILIZ., C/MAT. MISTURADOS NA USINA</v>
          </cell>
          <cell r="C3027" t="str">
            <v>M3</v>
          </cell>
        </row>
        <row r="3028">
          <cell r="A3028" t="str">
            <v>08.004.999-0</v>
          </cell>
          <cell r="B3028" t="str">
            <v>INDICE 08.004BASE DE SOLO-CIMENTO</v>
          </cell>
        </row>
        <row r="3029">
          <cell r="A3029" t="str">
            <v>08.005.001-0</v>
          </cell>
          <cell r="B3029" t="str">
            <v>BASE DE MACADAME CIMENTADO DE MIST. PREVIA, TRACO 1:15</v>
          </cell>
          <cell r="C3029" t="str">
            <v>M3</v>
          </cell>
        </row>
        <row r="3030">
          <cell r="A3030" t="str">
            <v>08.005.002-0</v>
          </cell>
          <cell r="B3030" t="str">
            <v>BASE DE MACADAME CIMENTADO DE MIST. PREVIA, TRACO 1:19</v>
          </cell>
          <cell r="C3030" t="str">
            <v>M3</v>
          </cell>
        </row>
        <row r="3031">
          <cell r="A3031" t="str">
            <v>08.005.003-0</v>
          </cell>
          <cell r="B3031" t="str">
            <v>BASE DE MACADAME CIMENTADO DE MIST. PREVIA, TRACO 1:24</v>
          </cell>
          <cell r="C3031" t="str">
            <v>M3</v>
          </cell>
        </row>
        <row r="3032">
          <cell r="A3032" t="str">
            <v>08.005.999-0</v>
          </cell>
          <cell r="B3032" t="str">
            <v>INDICE 08.005BASE MACADAME CIMENTADO</v>
          </cell>
        </row>
        <row r="3033">
          <cell r="A3033" t="str">
            <v>08.006.003-0</v>
          </cell>
          <cell r="B3033" t="str">
            <v>ARRANCAMENTO E REASSENTAM.DE PARALELEP.,INCL.FORN.DE PO-DE-PEDRA E REJUNT.C/BETUME E CASCALHINHO,EXCL.FORN.DO PARALELEP.</v>
          </cell>
          <cell r="C3033" t="str">
            <v>M2</v>
          </cell>
        </row>
        <row r="3034">
          <cell r="A3034" t="str">
            <v>08.006.004-0</v>
          </cell>
          <cell r="B3034" t="str">
            <v>ASSENTAMENTO DE PARALELEP., C/REAPROV. DOS MESMOS, FORN. DEPO-DE-PEDRA E REJUNT. C/BETUME E CASCALHINHO</v>
          </cell>
          <cell r="C3034" t="str">
            <v>M2</v>
          </cell>
        </row>
        <row r="3035">
          <cell r="A3035" t="str">
            <v>08.006.010-0</v>
          </cell>
          <cell r="B3035" t="str">
            <v>REJUNTAMENTO DE PAVIMENT. DE PARALELEP. C/BETUME E CASCALHINHO, EXCL. O FORN. DO BETUME</v>
          </cell>
          <cell r="C3035" t="str">
            <v>M2</v>
          </cell>
        </row>
        <row r="3036">
          <cell r="A3036" t="str">
            <v>08.006.011-0</v>
          </cell>
          <cell r="B3036" t="str">
            <v>REJUNTAMENTO DE PAVIMENT. DE PARALELEP. C/BETUME E CASCALHINHO, C/FORN. DE TODOS OS MAT.</v>
          </cell>
          <cell r="C3036" t="str">
            <v>M2</v>
          </cell>
        </row>
        <row r="3037">
          <cell r="A3037" t="str">
            <v>08.006.999-0</v>
          </cell>
          <cell r="B3037" t="str">
            <v>INDICE 08.006ASSENT.PARALELEPIPEDO</v>
          </cell>
        </row>
        <row r="3038">
          <cell r="A3038" t="str">
            <v>08.007.001-0</v>
          </cell>
          <cell r="B3038" t="str">
            <v>ARRANCAMENTO E REASSENTAM. DE PARALELEP., INCL. PO-DE-PEDRAE REJUNT. C/CIM. E AREIA 1:3, EXCL. FORN. DO PARALELEP.</v>
          </cell>
          <cell r="C3038" t="str">
            <v>M2</v>
          </cell>
        </row>
        <row r="3039">
          <cell r="A3039" t="str">
            <v>08.007.002-0</v>
          </cell>
          <cell r="B3039" t="str">
            <v>ASSENTAMENTO DE PARALELEP., C/REAPROV. DO MESMO, FORN. DE PO-DE-PEDRA E REJUNT. C/CIM. E AREIA 1:3</v>
          </cell>
          <cell r="C3039" t="str">
            <v>M2</v>
          </cell>
        </row>
        <row r="3040">
          <cell r="A3040" t="str">
            <v>08.007.999-0</v>
          </cell>
          <cell r="B3040" t="str">
            <v>INDICE 08.007ARRANCAM.E REASSENT. DE PARALELEPIPEDO</v>
          </cell>
        </row>
        <row r="3041">
          <cell r="A3041" t="str">
            <v>08.008.001-0</v>
          </cell>
          <cell r="B3041" t="str">
            <v>ARRANCAMENTO E REASSENTAM. DE PARALELEP., INCL. FORN. DE PO-DE-PEDRA, EXCL. REJUNT. E FORN. DOS PARALELEP.</v>
          </cell>
          <cell r="C3041" t="str">
            <v>M2</v>
          </cell>
        </row>
        <row r="3042">
          <cell r="A3042" t="str">
            <v>08.008.002-0</v>
          </cell>
          <cell r="B3042" t="str">
            <v>ASSENTAMENTO DE PARALELEP., C/REAPROV. DOS MESMOS E FORN. DEPO-DE-PEDRA, EXCL. REJUNT.</v>
          </cell>
          <cell r="C3042" t="str">
            <v>M2</v>
          </cell>
        </row>
        <row r="3043">
          <cell r="A3043" t="str">
            <v>08.008.999-0</v>
          </cell>
          <cell r="B3043" t="str">
            <v>INDICE 08.008ARRANCMENT.E REASSENT.PARALELEP.EXC.REJUNT.</v>
          </cell>
        </row>
        <row r="3044">
          <cell r="A3044" t="str">
            <v>08.009.003-0</v>
          </cell>
          <cell r="B3044" t="str">
            <v>PAVIMENTACAO C/PARALELEP., SOBRE COLCHAO DE PO-DE-PEDRA E REJUNT. C/CIM. E AREIA 1:3, INCL. FORN. DOS MAT.</v>
          </cell>
          <cell r="C3044" t="str">
            <v>M2</v>
          </cell>
        </row>
        <row r="3045">
          <cell r="A3045" t="str">
            <v>08.009.005-0</v>
          </cell>
          <cell r="B3045" t="str">
            <v>PAVIMENTACAO C/PARALELEP., SOBRE COLCHAO DE PO-DE-PEDRA E REJUNT. C/BETUME E CASCALHINHO, INCL. FORN. DOS MAT.</v>
          </cell>
          <cell r="C3045" t="str">
            <v>M2</v>
          </cell>
        </row>
        <row r="3046">
          <cell r="A3046" t="str">
            <v>08.009.999-0</v>
          </cell>
          <cell r="B3046" t="str">
            <v>INDICE 08.009PAVIM.C/PARALELEPIPEDO</v>
          </cell>
        </row>
        <row r="3047">
          <cell r="A3047" t="str">
            <v>08.010.001-0</v>
          </cell>
          <cell r="B3047" t="str">
            <v>PAVIMENTACAO C/PARALELEP.SOBRE COLCHAO DE PO-DE-PEDRA,BASE DE CONCR.MAGRO, REJUNT.C/BETUME E CASCALHINHO, INCL.FORN.MAT.</v>
          </cell>
          <cell r="C3047" t="str">
            <v>M2</v>
          </cell>
        </row>
        <row r="3048">
          <cell r="A3048" t="str">
            <v>08.010.005-0</v>
          </cell>
          <cell r="B3048" t="str">
            <v>SARJETA-GUIA DE PARALELEP. (1 FIADA ASSENTE SOBRE CONCR., INCL. ESTA, REJUNT. C/CIM. E AREIA 1:3, P/PAVIMENT. BETUMINOSA</v>
          </cell>
          <cell r="C3048" t="str">
            <v>M</v>
          </cell>
        </row>
        <row r="3049">
          <cell r="A3049" t="str">
            <v>08.010.999-0</v>
          </cell>
          <cell r="B3049" t="str">
            <v>INDICE 08.010PAVIMENT. COM PARALELEPIPEDO</v>
          </cell>
        </row>
        <row r="3050">
          <cell r="A3050" t="str">
            <v>08.011.001-0</v>
          </cell>
          <cell r="B3050" t="str">
            <v>SARJETA DE PARALELEP., (3 FIADAS) ASSENTE SOBRE COLCHAO DE PO-DE-PEDRA</v>
          </cell>
          <cell r="C3050" t="str">
            <v>M</v>
          </cell>
        </row>
        <row r="3051">
          <cell r="A3051" t="str">
            <v>08.011.999-0</v>
          </cell>
          <cell r="B3051" t="str">
            <v>INDICE 08.011SARJETA DE PARALELEPIPEDO</v>
          </cell>
        </row>
        <row r="3052">
          <cell r="A3052" t="str">
            <v>08.012.001-0</v>
          </cell>
          <cell r="B3052" t="str">
            <v>LEVANTAMENTO E REASSENTAM. DE MEIO-FIO</v>
          </cell>
          <cell r="C3052" t="str">
            <v>M</v>
          </cell>
        </row>
        <row r="3053">
          <cell r="A3053" t="str">
            <v>08.012.003-0</v>
          </cell>
          <cell r="B3053" t="str">
            <v>LEVANTAMENTO E  REASSENTAM. DE TENTO OU TRAVESSAO</v>
          </cell>
          <cell r="C3053" t="str">
            <v>M</v>
          </cell>
        </row>
        <row r="3054">
          <cell r="A3054" t="str">
            <v>08.012.004-0</v>
          </cell>
          <cell r="B3054" t="str">
            <v>REASSENTAMENTO DE MEIO-FIO</v>
          </cell>
          <cell r="C3054" t="str">
            <v>M</v>
          </cell>
        </row>
        <row r="3055">
          <cell r="A3055" t="str">
            <v>08.012.005-0</v>
          </cell>
          <cell r="B3055" t="str">
            <v>REASSENTAMENTO DE TENTO OU TRAVESSAO</v>
          </cell>
          <cell r="C3055" t="str">
            <v>M</v>
          </cell>
        </row>
        <row r="3056">
          <cell r="A3056" t="str">
            <v>08.012.999-0</v>
          </cell>
          <cell r="B3056" t="str">
            <v>INDICE 08.012LEVANT.REASSENT. DE MEIO FIO</v>
          </cell>
        </row>
        <row r="3057">
          <cell r="A3057" t="str">
            <v>08.013.005-0</v>
          </cell>
          <cell r="B3057" t="str">
            <v>TRAVESSAO OU TENTO DE GRAN.</v>
          </cell>
          <cell r="C3057" t="str">
            <v>M</v>
          </cell>
        </row>
        <row r="3058">
          <cell r="A3058" t="str">
            <v>08.013.999-0</v>
          </cell>
          <cell r="B3058" t="str">
            <v>INDICE 08.013MEIO FIO RETO GRANITO</v>
          </cell>
        </row>
        <row r="3059">
          <cell r="A3059" t="str">
            <v>08.014.001-0</v>
          </cell>
          <cell r="B3059" t="str">
            <v>REGULARIZACAO DE PAVIMENT. C/APROV. DE PAV. EXIST. P/MEIO DEMACADAME BETUMINOSO DE MIST. PREVIA A FRIO</v>
          </cell>
          <cell r="C3059" t="str">
            <v>M3</v>
          </cell>
        </row>
        <row r="3060">
          <cell r="A3060" t="str">
            <v>08.014.002-0</v>
          </cell>
          <cell r="B3060" t="str">
            <v>REGULARIZACAO DE PAVIMENT. C/APROV. DE PAV. EXIST. C/CAMADADE CONCR. BETUMINOSO</v>
          </cell>
          <cell r="C3060" t="str">
            <v>M3</v>
          </cell>
        </row>
        <row r="3061">
          <cell r="A3061" t="str">
            <v>08.014.999-0</v>
          </cell>
          <cell r="B3061" t="str">
            <v>INDICE 08.014REGULARIZ. PAVIMENT.</v>
          </cell>
        </row>
        <row r="3062">
          <cell r="A3062" t="str">
            <v>08.015.002-0</v>
          </cell>
          <cell r="B3062" t="str">
            <v>REVESTIMENTO DO TIPO "TRATAMENTO SUPERFICIAL BETUMINOSO SIMPLES"</v>
          </cell>
          <cell r="C3062" t="str">
            <v>M2</v>
          </cell>
        </row>
        <row r="3063">
          <cell r="A3063" t="str">
            <v>08.015.003-0</v>
          </cell>
          <cell r="B3063" t="str">
            <v>REVESTIMENTO DO TIPO "TRATAMENTO SUPERFICIAL BETUMINOSO DUPLO"</v>
          </cell>
          <cell r="C3063" t="str">
            <v>M2</v>
          </cell>
        </row>
        <row r="3064">
          <cell r="A3064" t="str">
            <v>08.015.005-0</v>
          </cell>
          <cell r="B3064" t="str">
            <v>MACADAME BETUMINOSO DE PENETRACAO DIRETA</v>
          </cell>
          <cell r="C3064" t="str">
            <v>M3</v>
          </cell>
        </row>
        <row r="3065">
          <cell r="A3065" t="str">
            <v>08.015.008-0</v>
          </cell>
          <cell r="B3065" t="str">
            <v>PRE-MISTURA A FRIO</v>
          </cell>
          <cell r="C3065" t="str">
            <v>M3</v>
          </cell>
        </row>
        <row r="3066">
          <cell r="A3066" t="str">
            <v>08.015.010-0</v>
          </cell>
          <cell r="B3066" t="str">
            <v>REVESTIMENTO DE CONCR. BETUMINOSO USINADO A QUENTE, C/ 8CM DE ESP., EXECUTADO EM 2 CAMADAS</v>
          </cell>
          <cell r="C3066" t="str">
            <v>M2</v>
          </cell>
        </row>
        <row r="3067">
          <cell r="A3067" t="str">
            <v>08.015.011-0</v>
          </cell>
          <cell r="B3067" t="str">
            <v>REVESTIMENTO DE CONCR. BETUMINOSO USINADO A QUENTE, C/ 10CMDE ESP. EXEC. EM 2 CAMADAS</v>
          </cell>
          <cell r="C3067" t="str">
            <v>M2</v>
          </cell>
        </row>
        <row r="3068">
          <cell r="A3068" t="str">
            <v>08.015.016-0</v>
          </cell>
          <cell r="B3068" t="str">
            <v>CAPA SELANTE COMPREEND. APLIC. DE ASF. NA PROPORCAO DE 0,7 A1,5 L/M2, DISTRIB.DE AGREG. DE 5 A 15KG/M2 E COMPACT.C/ROLO</v>
          </cell>
          <cell r="C3068" t="str">
            <v>M2</v>
          </cell>
        </row>
        <row r="3069">
          <cell r="A3069" t="str">
            <v>08.015.018-0</v>
          </cell>
          <cell r="B3069" t="str">
            <v>REPOSICAO DE PAVIMENT. DE QUALQUER NATUREZA EM CONCR. ASF. USINADO A QUENTE</v>
          </cell>
          <cell r="C3069" t="str">
            <v>T</v>
          </cell>
        </row>
        <row r="3070">
          <cell r="A3070" t="str">
            <v>08.015.023-0</v>
          </cell>
          <cell r="B3070" t="str">
            <v>CONCRETO ASF., P/BASE TIPO CAB, INCL. O MAT. (MASSA FINA)</v>
          </cell>
          <cell r="C3070" t="str">
            <v>T</v>
          </cell>
        </row>
        <row r="3071">
          <cell r="A3071" t="str">
            <v>08.015.050-0</v>
          </cell>
          <cell r="B3071" t="str">
            <v>REVESTIMENTO DE CONCR. ASF. BETUM. USINADO A QUENTE, C/ 5CMDE ESP., CONSID. UMA PRODUCAO DE USINA DE 2000T/MES</v>
          </cell>
          <cell r="C3071" t="str">
            <v>M2</v>
          </cell>
        </row>
        <row r="3072">
          <cell r="A3072" t="str">
            <v>08.015.051-0</v>
          </cell>
          <cell r="B3072" t="str">
            <v>REVESTIMENTO DE CONCR. ASF. BETUM. USINADO A QUENTE, C/ 5CMDE ESP., CONSID. UMA PRODUCAO DE USINA DE 3000T/MES</v>
          </cell>
          <cell r="C3072" t="str">
            <v>M2</v>
          </cell>
        </row>
        <row r="3073">
          <cell r="A3073" t="str">
            <v>08.015.052-0</v>
          </cell>
          <cell r="B3073" t="str">
            <v>REVESTIMENTO DE CONCR. ASF. BETUM. USINADO A QUENTE, C/ 5CMDE ESP., CONSID. UMA PRODUCAO DE USINA DE 4000T/MES</v>
          </cell>
          <cell r="C3073" t="str">
            <v>M2</v>
          </cell>
        </row>
        <row r="3074">
          <cell r="A3074" t="str">
            <v>08.015.053-0</v>
          </cell>
          <cell r="B3074" t="str">
            <v>REVESTIMENTO DE CONCR. ASF. BETUM. USINADO A QUENTE, C/ 5CMDE ESP., CONSID. UMA PRODUCAO DE USINA DE 6000T/MES</v>
          </cell>
          <cell r="C3074" t="str">
            <v>M2</v>
          </cell>
        </row>
        <row r="3075">
          <cell r="A3075" t="str">
            <v>08.015.054-0</v>
          </cell>
          <cell r="B3075" t="str">
            <v>REVESTIMENTO DE CONCR. ASF. BETUM. USINADO A QUENTE, C/ 5CMDE ESP., CONSID. UMA PRODUCAO DE USINA DE 8000T/MES</v>
          </cell>
          <cell r="C3075" t="str">
            <v>M2</v>
          </cell>
        </row>
        <row r="3076">
          <cell r="A3076" t="str">
            <v>08.015.055-0</v>
          </cell>
          <cell r="B3076" t="str">
            <v>REVESTIMENTO DE CONCR. ASF. BETUM. USINADO A QUENTE, C/ 5CMDE ESP., CONSID. UMA PRODUCAO DE USINA DE 10000T/MES</v>
          </cell>
          <cell r="C3076" t="str">
            <v>M2</v>
          </cell>
        </row>
        <row r="3077">
          <cell r="A3077" t="str">
            <v>08.015.070-0</v>
          </cell>
          <cell r="B3077" t="str">
            <v>REVESTIMENTO DE CONCR. ASF. BETUM. USINADO A QUENTE, C/ 4CMDE ESP., CONSID. UMA PRODUCAO DE USINA DE 2000T/MES</v>
          </cell>
          <cell r="C3077" t="str">
            <v>M2</v>
          </cell>
        </row>
        <row r="3078">
          <cell r="A3078" t="str">
            <v>08.015.071-0</v>
          </cell>
          <cell r="B3078" t="str">
            <v>REVESTIMENTO DE CONCR. ASF. BETUM. USINADO A QUENTE, C/ 4CMDE ESP., CONSID. UMA PRODUCAO DE USINA DE 3000T/MES</v>
          </cell>
          <cell r="C3078" t="str">
            <v>M2</v>
          </cell>
        </row>
        <row r="3079">
          <cell r="A3079" t="str">
            <v>08.015.072-0</v>
          </cell>
          <cell r="B3079" t="str">
            <v>REVESTIMENTO DE CONCR. ASF. BETUM. USINADO A QUENTE, C/ 4CMDE ESP., CONSID. UMA PRODUCAO DE USINA DE 4000T/MES</v>
          </cell>
          <cell r="C3079" t="str">
            <v>M2</v>
          </cell>
        </row>
        <row r="3080">
          <cell r="A3080" t="str">
            <v>08.015.073-0</v>
          </cell>
          <cell r="B3080" t="str">
            <v>REVESTIMENTO DE CONCR. ASF. BETUM. USINADO A QUENTE, C/ 4CMDE ESP., CONSID. UMA PRODUCAO DE USINA DE 6000T/MES</v>
          </cell>
          <cell r="C3080" t="str">
            <v>M2</v>
          </cell>
        </row>
        <row r="3081">
          <cell r="A3081" t="str">
            <v>08.015.074-0</v>
          </cell>
          <cell r="B3081" t="str">
            <v>REVESTIMENTO DE CONCR. ASF. BETUM. USINADO A QUENTE, C/ 4CMDE ESP., CONSID. UMA PRODUCAO DE USINA DE 8000T/MES</v>
          </cell>
          <cell r="C3081" t="str">
            <v>M2</v>
          </cell>
        </row>
        <row r="3082">
          <cell r="A3082" t="str">
            <v>08.015.075-0</v>
          </cell>
          <cell r="B3082" t="str">
            <v>REVESTIMENTO DE CONCR. ASF. BETUM. USINADO A QUENTE, C/ 4CMDE ESP., CONSID. UMA PRODUCAO DE USINA DE 10000T/MES</v>
          </cell>
          <cell r="C3082" t="str">
            <v>M2</v>
          </cell>
        </row>
        <row r="3083">
          <cell r="A3083" t="str">
            <v>08.015.100-0</v>
          </cell>
          <cell r="B3083" t="str">
            <v>CONCRETO ASF. USINADO A QUENTE, INCL. TODOS OS MAT. (MASSA FINA), CONSID. UMA PRODUCAO DE 2000T/MES</v>
          </cell>
          <cell r="C3083" t="str">
            <v>T</v>
          </cell>
        </row>
        <row r="3084">
          <cell r="A3084" t="str">
            <v>08.015.101-0</v>
          </cell>
          <cell r="B3084" t="str">
            <v>CONCRETO ASF. USINADO A QUENTE, INCL. TODOS OS MAT. (MASSA FINA), CONSID. UMA PRODUCAO DE 3000T/MES</v>
          </cell>
          <cell r="C3084" t="str">
            <v>T</v>
          </cell>
        </row>
        <row r="3085">
          <cell r="A3085" t="str">
            <v>08.015.102-0</v>
          </cell>
          <cell r="B3085" t="str">
            <v>CONCRETO ASF. USINADO A QUENTE, INCL. TODOS OS MAT. (MASSA FINA), CONSID. UMA PRODUCAO DE 4000T/MES</v>
          </cell>
          <cell r="C3085" t="str">
            <v>T</v>
          </cell>
        </row>
        <row r="3086">
          <cell r="A3086" t="str">
            <v>08.015.103-0</v>
          </cell>
          <cell r="B3086" t="str">
            <v>CONCRETO ASF. USINADO A QUENTE, INCL. TODOS OS MAT. (MASSA FINA), CONSID. UMA PRODUCAO DE 6000T/MES</v>
          </cell>
          <cell r="C3086" t="str">
            <v>T</v>
          </cell>
        </row>
        <row r="3087">
          <cell r="A3087" t="str">
            <v>08.015.104-0</v>
          </cell>
          <cell r="B3087" t="str">
            <v>CONCRETO ASF. USINADO A QUENTE, INCL. TODOS OS MAT. (MASSA FINA), CONSID. UMA PRODUCAO DE 8000T/MES</v>
          </cell>
          <cell r="C3087" t="str">
            <v>T</v>
          </cell>
        </row>
        <row r="3088">
          <cell r="A3088" t="str">
            <v>08.015.105-0</v>
          </cell>
          <cell r="B3088" t="str">
            <v>CONCRETO ASF. USINADO A QUENTE, INCL. TODOS OS MAT. (MASSA FINA), CONSID. UMA PRODUCAO DE 10000T/MES</v>
          </cell>
          <cell r="C3088" t="str">
            <v>T</v>
          </cell>
        </row>
        <row r="3089">
          <cell r="A3089" t="str">
            <v>08.015.120-0</v>
          </cell>
          <cell r="B3089" t="str">
            <v>CONCRETO ASF. USINADO A QUENTE, INCL. TODOS OS MAT. (MASSA GROSSA), CONSID. UMA PRODUCAO DE 2000T/MES</v>
          </cell>
          <cell r="C3089" t="str">
            <v>T</v>
          </cell>
        </row>
        <row r="3090">
          <cell r="A3090" t="str">
            <v>08.015.121-0</v>
          </cell>
          <cell r="B3090" t="str">
            <v>CONCRETO ASF. USINADO A QUENTE, INCL. TODOS OS MAT. (MASSA GROSSA), CONSID. UMA PRODUCAO DE 3000T/MES</v>
          </cell>
          <cell r="C3090" t="str">
            <v>T</v>
          </cell>
        </row>
        <row r="3091">
          <cell r="A3091" t="str">
            <v>08.015.122-0</v>
          </cell>
          <cell r="B3091" t="str">
            <v>CONCRETO ASF. USINADO A QUENTE, INCL. TODOS OS MAT. (MASSA GROSSA), CONSID. UMA PRODUCAO DE 4000T/MES</v>
          </cell>
          <cell r="C3091" t="str">
            <v>T</v>
          </cell>
        </row>
        <row r="3092">
          <cell r="A3092" t="str">
            <v>08.015.123-0</v>
          </cell>
          <cell r="B3092" t="str">
            <v>CONCRETO ASF. USINADO A QUENTE, INCL. TODOS OS MAT. (MASSA GROSSA), CONSID. UMA PRODUCAO DE 6000T/MES</v>
          </cell>
          <cell r="C3092" t="str">
            <v>T</v>
          </cell>
        </row>
        <row r="3093">
          <cell r="A3093" t="str">
            <v>08.015.124-0</v>
          </cell>
          <cell r="B3093" t="str">
            <v>CONCRETO ASF. USINADO A QUENTE, INCL. TODOS OS MAT. (MASSA GROSSA), CONSID. UMA PRODUCAO DE 8000T/MES</v>
          </cell>
          <cell r="C3093" t="str">
            <v>T</v>
          </cell>
        </row>
        <row r="3094">
          <cell r="A3094" t="str">
            <v>08.015.125-0</v>
          </cell>
          <cell r="B3094" t="str">
            <v>CONCRETO ASF. USINADO A QUENTE, INCL. TODOS OS MAT. (MASSA GROSSA), CONSID. UMA PRODUCAO DE 10000T/MES</v>
          </cell>
          <cell r="C3094" t="str">
            <v>T</v>
          </cell>
        </row>
        <row r="3095">
          <cell r="A3095" t="str">
            <v>08.015.150-0</v>
          </cell>
          <cell r="B3095" t="str">
            <v>CONCRETO ASF. P/BASE, TIPO CAB, USINADO A QUENTE, CONSID. UMA PRODUCAO DE 2000T/MES</v>
          </cell>
          <cell r="C3095" t="str">
            <v>T</v>
          </cell>
        </row>
        <row r="3096">
          <cell r="A3096" t="str">
            <v>08.015.151-0</v>
          </cell>
          <cell r="B3096" t="str">
            <v>CONCRETO ASF. P/BASE, TIPO CAB, USINADO A QUENTE, CONSID. UMA PRODUCAO DE 3000T/MES</v>
          </cell>
          <cell r="C3096" t="str">
            <v>T</v>
          </cell>
        </row>
        <row r="3097">
          <cell r="A3097" t="str">
            <v>08.015.152-0</v>
          </cell>
          <cell r="B3097" t="str">
            <v>CONCRETO ASF. P/BASE, TIPO CAB, USINADO A QUENTE, CONSID. UMA PRODUCAO DE 4000T/MES</v>
          </cell>
          <cell r="C3097" t="str">
            <v>T</v>
          </cell>
        </row>
        <row r="3098">
          <cell r="A3098" t="str">
            <v>08.015.153-0</v>
          </cell>
          <cell r="B3098" t="str">
            <v>CONCRETO ASF. P/BASE, TIPO CAB, USINADO A QUENTE, CONSID. UMA PRODUCAO DE 6000T/MES</v>
          </cell>
          <cell r="C3098" t="str">
            <v>T</v>
          </cell>
        </row>
        <row r="3099">
          <cell r="A3099" t="str">
            <v>08.015.154-0</v>
          </cell>
          <cell r="B3099" t="str">
            <v>CONCRETO ASF. P/BASE, TIPO CAB, USINADO A QUENTE, CONSID. UMA PRODUCAO DE 8000T/MES</v>
          </cell>
          <cell r="C3099" t="str">
            <v>T</v>
          </cell>
        </row>
        <row r="3100">
          <cell r="A3100" t="str">
            <v>08.015.155-0</v>
          </cell>
          <cell r="B3100" t="str">
            <v>CONCRETO ASF. P/BASE, TIPO CAB, USINADO A QUENTE, CONSID. UMA PRODUCAO DE 10000T/MES</v>
          </cell>
          <cell r="C3100" t="str">
            <v>T</v>
          </cell>
        </row>
        <row r="3101">
          <cell r="A3101" t="str">
            <v>08.015.200-0</v>
          </cell>
          <cell r="B3101" t="str">
            <v>REVESTIMENTO DE CONCR.ASF.BETUM.USINADO A QUENTE, IMPORTADODE USINA, C/ 5CM ESP., CONSID.PRODUCAO DE USINA DE 2000T/MES</v>
          </cell>
          <cell r="C3101" t="str">
            <v>M2</v>
          </cell>
        </row>
        <row r="3102">
          <cell r="A3102" t="str">
            <v>08.015.201-0</v>
          </cell>
          <cell r="B3102" t="str">
            <v>REVESTIMENTO DE CONCR.ASF.BETUM.USINADO A QUENTE, IMPORTADODE USINA, C/ 5CM ESP., CONSID.PRODUCAO DE USINA DE 3000T/MES</v>
          </cell>
          <cell r="C3102" t="str">
            <v>M2</v>
          </cell>
        </row>
        <row r="3103">
          <cell r="A3103" t="str">
            <v>08.015.202-0</v>
          </cell>
          <cell r="B3103" t="str">
            <v>REVESTIMENTO DE CONCR.ASF.BETUM.USINADO A QUENTE, IMPORTADODE USINA, C/ 5CM ESP., CONSID.PRODUCAO DE USINA DE 4000T/MES</v>
          </cell>
          <cell r="C3103" t="str">
            <v>M2</v>
          </cell>
        </row>
        <row r="3104">
          <cell r="A3104" t="str">
            <v>08.015.203-0</v>
          </cell>
          <cell r="B3104" t="str">
            <v>REVESTIMENTO DE CONCR.ASF.BETUM.USINADO A QUENTE, IMPORTADODE USINA, C/ 5CM ESP., CONSID.PRODUCAO DE USINA DE 6000T/MES</v>
          </cell>
          <cell r="C3104" t="str">
            <v>M2</v>
          </cell>
        </row>
        <row r="3105">
          <cell r="A3105" t="str">
            <v>08.015.204-0</v>
          </cell>
          <cell r="B3105" t="str">
            <v>REVESTIMENTO DE CONCR.ASF.BETUM.USINADO A QUENTE, IMPORTADODE USINA, C/ 5CM ESP., CONSID.PRODUCAO DE USINA DE 8000T/MES</v>
          </cell>
          <cell r="C3105" t="str">
            <v>M2</v>
          </cell>
        </row>
        <row r="3106">
          <cell r="A3106" t="str">
            <v>08.015.205-0</v>
          </cell>
          <cell r="B3106" t="str">
            <v>REVESTIMENTO DE CONCR.ASF.BETUM.USINADO A QUENTE, IMPORTADODE USINA, C/ 5CM ESP.,CONSID.PRODUCAO DE USINA DE 10000T/MES</v>
          </cell>
          <cell r="C3106" t="str">
            <v>M2</v>
          </cell>
        </row>
        <row r="3107">
          <cell r="A3107" t="str">
            <v>08.015.220-0</v>
          </cell>
          <cell r="B3107" t="str">
            <v>REVESTIMENTO DE CONCR.ASF.BETUM.USINADO A QUENTE, IMPORTADODE USINA, C/ 4CM ESP., CONSID.PRODUCAO DE USINA DE 2000T/MES</v>
          </cell>
          <cell r="C3107" t="str">
            <v>M2</v>
          </cell>
        </row>
        <row r="3108">
          <cell r="A3108" t="str">
            <v>08.015.221-0</v>
          </cell>
          <cell r="B3108" t="str">
            <v>REVESTIMENTO DE CONCR.ASF.BETUM.USINADO A QUENTE, IMPORTADODE USINA, C/ 4CM ESP., CONSID.PRODUCAO DE USINA DE 3000T/MES</v>
          </cell>
          <cell r="C3108" t="str">
            <v>M2</v>
          </cell>
        </row>
        <row r="3109">
          <cell r="A3109" t="str">
            <v>08.015.222-0</v>
          </cell>
          <cell r="B3109" t="str">
            <v>REVESTIMENTO DE CONCR.ASF.BETUM.USINADO A QUENTE, IMPORTADODE USINA, C/ 4CM ESP., CONSID.PRODUCAO DE USINA DE 4000T/MES</v>
          </cell>
          <cell r="C3109" t="str">
            <v>M2</v>
          </cell>
        </row>
        <row r="3110">
          <cell r="A3110" t="str">
            <v>08.015.223-0</v>
          </cell>
          <cell r="B3110" t="str">
            <v>REVESTIMENTO DE CONCR.ASF.BETUM.USINADO A QUENTE, IMPORTADODE USINA, C/ 4CM ESP., CONSID.PRODUCAO DE USINA DE 6000T/MES</v>
          </cell>
          <cell r="C3110" t="str">
            <v>M2</v>
          </cell>
        </row>
        <row r="3111">
          <cell r="A3111" t="str">
            <v>08.015.224-0</v>
          </cell>
          <cell r="B3111" t="str">
            <v>REVESTIMENTO DE CONCR.ASF.BETUM.USINADO A QUENTE, IMPORTADODE USINA, C/ 4CM ESP., CONSID.PRODUCAO DE USINA DE 8000T/MES</v>
          </cell>
          <cell r="C3111" t="str">
            <v>M2</v>
          </cell>
        </row>
        <row r="3112">
          <cell r="A3112" t="str">
            <v>08.015.225-0</v>
          </cell>
          <cell r="B3112" t="str">
            <v>REVESTIMENTO DE CONCR.ASF.BETUM.USINADO A QUENTE, IMPORTADODE USINA, C/ 4CM ESP.,CONSID.PRODUCAO DE USINA DE 10000T/MES</v>
          </cell>
          <cell r="C3112" t="str">
            <v>M2</v>
          </cell>
        </row>
        <row r="3113">
          <cell r="A3113" t="str">
            <v>08.015.250-0</v>
          </cell>
          <cell r="B3113" t="str">
            <v>CONCRETO ASF. USINADO A QUENTE, IMPORTADO DE USINA, INCL. TODOS OS MAT. (MASSA FINA), CONSID. UMA PRODUCAO DE 2000T/MES</v>
          </cell>
          <cell r="C3113" t="str">
            <v>T</v>
          </cell>
        </row>
        <row r="3114">
          <cell r="A3114" t="str">
            <v>08.015.251-0</v>
          </cell>
          <cell r="B3114" t="str">
            <v>CONCRETO ASF. USINADO A QUENTE, IMPORTADO DE USINA, INCL. TODOS OS MAT. (MASSA FINA), CONSID. UMA PRODUCAO DE 3000T/MES</v>
          </cell>
          <cell r="C3114" t="str">
            <v>T</v>
          </cell>
        </row>
        <row r="3115">
          <cell r="A3115" t="str">
            <v>08.015.252-0</v>
          </cell>
          <cell r="B3115" t="str">
            <v>CONCRETO ASF. USINADO A QUENTE, IMPORTADO DE USINA, INCL. TODOS OS MAT. (MASSA FINA), CONSID. UMA PRODUCAO DE 4000T/MES</v>
          </cell>
          <cell r="C3115" t="str">
            <v>T</v>
          </cell>
        </row>
        <row r="3116">
          <cell r="A3116" t="str">
            <v>08.015.253-0</v>
          </cell>
          <cell r="B3116" t="str">
            <v>CONCRETO ASF. USINADO A QUENTE, IMPORTADO DE USINA, INCL. TODOS OS MAT. (MASSA FINA), CONSID. UMA PRODUCAO DE 6000T/MES</v>
          </cell>
          <cell r="C3116" t="str">
            <v>T</v>
          </cell>
        </row>
        <row r="3117">
          <cell r="A3117" t="str">
            <v>08.015.254-0</v>
          </cell>
          <cell r="B3117" t="str">
            <v>CONCRETO ASF. USINADO A QUENTE, IMPORTADO DE USINA, INCL. TODOS OS MAT. (MASSA FINA), CONSID. UMA PRODUCAO DE 8000T/MES</v>
          </cell>
          <cell r="C3117" t="str">
            <v>T</v>
          </cell>
        </row>
        <row r="3118">
          <cell r="A3118" t="str">
            <v>08.015.255-0</v>
          </cell>
          <cell r="B3118" t="str">
            <v>CONCRETO ASF. USINADO A QUENTE, IMPORTADO DE USINA, INCL. TODOS OS MAT. (MASSA FINA), CONSID. UMA PRODUCAO DE 10000T/MES</v>
          </cell>
          <cell r="C3118" t="str">
            <v>T</v>
          </cell>
        </row>
        <row r="3119">
          <cell r="A3119" t="str">
            <v>08.015.270-0</v>
          </cell>
          <cell r="B3119" t="str">
            <v>CONCRETO ASF. USINADO A QUENTE, IMPORTADO DE USINA, INCL.TODOS OS MAT. (MASSA GROSSA), CONSID. UMA PRODUCAO DE 2000T/MES</v>
          </cell>
          <cell r="C3119" t="str">
            <v>T</v>
          </cell>
        </row>
        <row r="3120">
          <cell r="A3120" t="str">
            <v>08.015.271-0</v>
          </cell>
          <cell r="B3120" t="str">
            <v>CONCRETO ASF. USINADO A QUENTE, IMPORTADO DE USINA, INCL.TODOS OS MAT. (MASSA GROSSA), CONSID. UMA PRODUCAO DE 3000T/MES</v>
          </cell>
          <cell r="C3120" t="str">
            <v>T</v>
          </cell>
        </row>
        <row r="3121">
          <cell r="A3121" t="str">
            <v>08.015.272-0</v>
          </cell>
          <cell r="B3121" t="str">
            <v>CONCRETO ASF. USINADO A QUENTE, IMPORTADO DE USINA, INCL.TODOS OS MAT. (MASSA GROSSA), CONSID. UMA PRODUCAO DE 4000T/MES</v>
          </cell>
          <cell r="C3121" t="str">
            <v>T</v>
          </cell>
        </row>
        <row r="3122">
          <cell r="A3122" t="str">
            <v>08.015.273-0</v>
          </cell>
          <cell r="B3122" t="str">
            <v>CONCRETO ASF. USINADO A QUENTE, IMPORTADO A QUENTE, INCL.TODOS OS MAT. (MASSA GROSSA), CONSID. UMA PRODUCAO DE 6000T/MES</v>
          </cell>
          <cell r="C3122" t="str">
            <v>T</v>
          </cell>
        </row>
        <row r="3123">
          <cell r="A3123" t="str">
            <v>08.015.274-0</v>
          </cell>
          <cell r="B3123" t="str">
            <v>CONCRETO ASF. USINADO A QUENTE, IMPORTADO DE USINA, INCL.TODOS OS MAT. (MASSA GROSSA), CONSID. UMA PRODUCAO DE 8000T/MES</v>
          </cell>
          <cell r="C3123" t="str">
            <v>T</v>
          </cell>
        </row>
        <row r="3124">
          <cell r="A3124" t="str">
            <v>08.015.275-0</v>
          </cell>
          <cell r="B3124" t="str">
            <v>CONCRETO ASF. USINADO A QUENTE, IMPORTADO DE USINA, INCL.TODOS OS MAT.(MASSA GROSSA), CONSID. UMA PRODUCAO DE 10000T/MES</v>
          </cell>
          <cell r="C3124" t="str">
            <v>T</v>
          </cell>
        </row>
        <row r="3125">
          <cell r="A3125" t="str">
            <v>08.015.300-0</v>
          </cell>
          <cell r="B3125" t="str">
            <v>CONCRETO ASF. P/BASE, TIPO CAB, USINADO A QUENTE, IMPORTADODE USINA, CONSID. UMA PRODUCAO DE 2000T/MES</v>
          </cell>
          <cell r="C3125" t="str">
            <v>T</v>
          </cell>
        </row>
        <row r="3126">
          <cell r="A3126" t="str">
            <v>08.015.301-0</v>
          </cell>
          <cell r="B3126" t="str">
            <v>CONCRETO ASF. P/BASE, TIPO CAB, USINADO A QUENTE, IMPORTADODE USINA, CONSID. UMA PRODUCAO DE 3000T/MES</v>
          </cell>
          <cell r="C3126" t="str">
            <v>T</v>
          </cell>
        </row>
        <row r="3127">
          <cell r="A3127" t="str">
            <v>08.015.302-0</v>
          </cell>
          <cell r="B3127" t="str">
            <v>CONCRETO ASF. P/BASE, TIPO CAB, USINADO A QUENTE, IMPORTADODE USINA, CONSID. UMA PRODUCAO DE 4000T/MES</v>
          </cell>
          <cell r="C3127" t="str">
            <v>T</v>
          </cell>
        </row>
        <row r="3128">
          <cell r="A3128" t="str">
            <v>08.015.303-0</v>
          </cell>
          <cell r="B3128" t="str">
            <v>CONCRETO ASF. P/BASE, TIPO CAB, USINADO A QUENTE, IMPORTADODE USINA, CONSID. UMA PRODUCAO DE 6000T/MES</v>
          </cell>
          <cell r="C3128" t="str">
            <v>T</v>
          </cell>
        </row>
        <row r="3129">
          <cell r="A3129" t="str">
            <v>08.015.304-0</v>
          </cell>
          <cell r="B3129" t="str">
            <v>CONCRETO ASF. P/BASE, TIPO CAB, USINADO A QUENTE, IMPORTADODE USINA, CONSID. UMA PRODUCAO DE 8000T/MES</v>
          </cell>
          <cell r="C3129" t="str">
            <v>T</v>
          </cell>
        </row>
        <row r="3130">
          <cell r="A3130" t="str">
            <v>08.015.305-0</v>
          </cell>
          <cell r="B3130" t="str">
            <v>CONCRETO ASF. P/BASE, TIPO CAB, USINADO A QUENTE, IMPORTADODE USINA, CONSID. UMA PRODUCAO DE 10000T/MES</v>
          </cell>
          <cell r="C3130" t="str">
            <v>T</v>
          </cell>
        </row>
        <row r="3131">
          <cell r="A3131" t="str">
            <v>08.015.999-0</v>
          </cell>
          <cell r="B3131" t="str">
            <v>INDICE 08.015REVEST. BETUMINOSO</v>
          </cell>
        </row>
        <row r="3132">
          <cell r="A3132" t="str">
            <v>08.016.001-0</v>
          </cell>
          <cell r="B3132" t="str">
            <v>AREIA-ASF., A QUENTE</v>
          </cell>
          <cell r="C3132" t="str">
            <v>M3</v>
          </cell>
        </row>
        <row r="3133">
          <cell r="A3133" t="str">
            <v>08.016.002-0</v>
          </cell>
          <cell r="B3133" t="str">
            <v>AREIA-ASF., A FRIO</v>
          </cell>
          <cell r="C3133" t="str">
            <v>M3</v>
          </cell>
        </row>
        <row r="3134">
          <cell r="A3134" t="str">
            <v>08.016.999-0</v>
          </cell>
          <cell r="B3134" t="str">
            <v>INDICE 08.016AREIA-ASFALTO</v>
          </cell>
        </row>
        <row r="3135">
          <cell r="A3135" t="str">
            <v>08.017.006-0</v>
          </cell>
          <cell r="B3135" t="str">
            <v>REVESTIMENTO EM PLACAS DE CONCR.</v>
          </cell>
          <cell r="C3135" t="str">
            <v>M3</v>
          </cell>
        </row>
        <row r="3136">
          <cell r="A3136" t="str">
            <v>08.017.999-0</v>
          </cell>
          <cell r="B3136" t="str">
            <v>INDICE 08.017REVEST.PLACA DE CONCRETO</v>
          </cell>
        </row>
        <row r="3137">
          <cell r="A3137" t="str">
            <v>08.018.001-0</v>
          </cell>
          <cell r="B3137" t="str">
            <v>REVESTIMENTO DE SAIBRO COMPRIMIDO EM CAMADA</v>
          </cell>
          <cell r="C3137" t="str">
            <v>M3</v>
          </cell>
        </row>
        <row r="3138">
          <cell r="A3138" t="str">
            <v>08.018.999-0</v>
          </cell>
          <cell r="B3138" t="str">
            <v>INDICE 08.018REVEST.SAIBRO</v>
          </cell>
        </row>
        <row r="3139">
          <cell r="A3139" t="str">
            <v>08.019.001-0</v>
          </cell>
          <cell r="B3139" t="str">
            <v>JUNTA LONGITUDINAL EM REVESTIM. DE PLACAS DE CONCR. DO TIPOENCAIXE (MACHO E FEMEA), EXCL. LIGADORES</v>
          </cell>
          <cell r="C3139" t="str">
            <v>M</v>
          </cell>
        </row>
        <row r="3140">
          <cell r="A3140" t="str">
            <v>08.019.002-0</v>
          </cell>
          <cell r="B3140" t="str">
            <v>JUNTA DE RETRACAO EM REVESTIM. DE PLACAS DE CONCR., EXCL. LIGADORES</v>
          </cell>
          <cell r="C3140" t="str">
            <v>M</v>
          </cell>
        </row>
        <row r="3141">
          <cell r="A3141" t="str">
            <v>08.019.003-0</v>
          </cell>
          <cell r="B3141" t="str">
            <v>JUNTA DE CONSTR. EM REVESTIM. DE PLACA DE CONCR. MACHO E FEMEA, EXCL. PASSADORES</v>
          </cell>
          <cell r="C3141" t="str">
            <v>M</v>
          </cell>
        </row>
        <row r="3142">
          <cell r="A3142" t="str">
            <v>08.019.004-0</v>
          </cell>
          <cell r="B3142" t="str">
            <v>JUNTA LONGITUDINAL DE LIGACAO ENTRE SARJETAS E PLACAS DE REVESTIM. DE CONCR., INCL. LIGADORES</v>
          </cell>
          <cell r="C3142" t="str">
            <v>M</v>
          </cell>
        </row>
        <row r="3143">
          <cell r="A3143" t="str">
            <v>08.019.999-0</v>
          </cell>
          <cell r="B3143" t="str">
            <v>INDICE 08.019JUNTA LONGITUDINAL</v>
          </cell>
        </row>
        <row r="3144">
          <cell r="A3144" t="str">
            <v>08.020.006-0</v>
          </cell>
          <cell r="B3144" t="str">
            <v>PAVIMENTACAO EM LAJOTAS DE CONCR.,INTER-TRAVADO,C/ 4CM DE ESP.,ASSENTES SOBRE COLCHAO DE PO-DE-PEDRA,AREIA OU MAT.EQUIV.</v>
          </cell>
          <cell r="C3144" t="str">
            <v>M2</v>
          </cell>
        </row>
        <row r="3145">
          <cell r="A3145" t="str">
            <v>08.020.008-0</v>
          </cell>
          <cell r="B3145" t="str">
            <v>PAVIMENTACAO EM LAJOTAS DE CONCR.,INTER-TRAVADO,C/ 6CM DE ESP.,ASSENTES SOBRE COLCHAO DE PO-DE-PEDRA,AREIA OU MAT.EQUIV.</v>
          </cell>
          <cell r="C3145" t="str">
            <v>M2</v>
          </cell>
        </row>
        <row r="3146">
          <cell r="A3146" t="str">
            <v>08.020.010-0</v>
          </cell>
          <cell r="B3146" t="str">
            <v>PAVIMENTACAO EM LAJOTAS DE CONCR.,INTER-TRAVADO,C/ 8CM DE ESP.,ASSENTES SOBRE COLCHAO DE PO-DE-PEDRA,AREIA OU MAT.EQUIV.</v>
          </cell>
          <cell r="C3146" t="str">
            <v>M2</v>
          </cell>
        </row>
        <row r="3147">
          <cell r="A3147" t="str">
            <v>08.020.012-0</v>
          </cell>
          <cell r="B3147" t="str">
            <v>PAVIMENTACAO EM LAJOTAS DE CONCR.,INTER-TRAVADO,C/10CM DE ESP.,ASSENTES SOBRE COLCHAO DE PO-DE-PEDRA,AREIA OU MAT.EQUIV.</v>
          </cell>
          <cell r="C3147" t="str">
            <v>M2</v>
          </cell>
        </row>
        <row r="3148">
          <cell r="A3148" t="str">
            <v>08.020.999-0</v>
          </cell>
          <cell r="B3148" t="str">
            <v>FAMILIA 08.020</v>
          </cell>
        </row>
        <row r="3149">
          <cell r="A3149" t="str">
            <v>08.021.001-0</v>
          </cell>
          <cell r="B3149" t="str">
            <v>REGULARIZACAO DE SUB-LEITO</v>
          </cell>
          <cell r="C3149" t="str">
            <v>M2</v>
          </cell>
        </row>
        <row r="3150">
          <cell r="A3150" t="str">
            <v>08.021.002-0</v>
          </cell>
          <cell r="B3150" t="str">
            <v>REFORCO DE SUB-LEITO, EXCL. ESCAV., CARGA, TRANSPORTE E FORN. DE MATERIAIS</v>
          </cell>
          <cell r="C3150" t="str">
            <v>M3</v>
          </cell>
        </row>
        <row r="3151">
          <cell r="A3151" t="str">
            <v>08.021.003-0</v>
          </cell>
          <cell r="B3151" t="str">
            <v>ATERRO, EXCL. ESCAV., CARGA E TRANSPORTE DE MATERIAIS</v>
          </cell>
          <cell r="C3151" t="str">
            <v>M3</v>
          </cell>
        </row>
        <row r="3152">
          <cell r="A3152" t="str">
            <v>08.021.999-0</v>
          </cell>
          <cell r="B3152" t="str">
            <v>INDICE 08.021CONSTRUCAO REFORCO SUBLEITO</v>
          </cell>
        </row>
        <row r="3153">
          <cell r="A3153" t="str">
            <v>08.023.002-0</v>
          </cell>
          <cell r="B3153" t="str">
            <v>ESPALHAMENTO MEC. DE SOLO</v>
          </cell>
          <cell r="C3153" t="str">
            <v>M3</v>
          </cell>
        </row>
        <row r="3154">
          <cell r="A3154" t="str">
            <v>08.023.999-0</v>
          </cell>
          <cell r="B3154" t="str">
            <v>INDICE 08.023ESPALHAMENTO MECANICO DE SOLO.</v>
          </cell>
        </row>
        <row r="3155">
          <cell r="A3155" t="str">
            <v>08.024.002-0</v>
          </cell>
          <cell r="B3155" t="str">
            <v>ESPALHAMENTO MANUAL DE CONCR. ASF. EM CAMADAS, C/CONCR. JUNTO AO LOCAL DE APLIC. E BASE JA PREP.</v>
          </cell>
          <cell r="C3155" t="str">
            <v>T</v>
          </cell>
        </row>
        <row r="3156">
          <cell r="A3156" t="str">
            <v>08.024.999-0</v>
          </cell>
          <cell r="B3156" t="str">
            <v>ESPALHAMENTO MANUAL.</v>
          </cell>
        </row>
        <row r="3157">
          <cell r="A3157" t="str">
            <v>08.026.001-0</v>
          </cell>
          <cell r="B3157" t="str">
            <v>IMPRIMACAO DE BASE DE PAVIMENT.</v>
          </cell>
          <cell r="C3157" t="str">
            <v>M2</v>
          </cell>
        </row>
        <row r="3158">
          <cell r="A3158" t="str">
            <v>08.026.002-0</v>
          </cell>
          <cell r="B3158" t="str">
            <v>PINTURA DE LIGACAO</v>
          </cell>
          <cell r="C3158" t="str">
            <v>M2</v>
          </cell>
        </row>
        <row r="3159">
          <cell r="A3159" t="str">
            <v>08.026.999-0</v>
          </cell>
          <cell r="B3159" t="str">
            <v>INDICE 08.026IMPRIMACAO</v>
          </cell>
        </row>
        <row r="3160">
          <cell r="A3160" t="str">
            <v>08.027.001-0</v>
          </cell>
          <cell r="B3160" t="str">
            <v>MEIO-FIO RETO DE CONCR. SIMPLES, 15MPA, MOLD. NO LOCAL, C/ 0,15M DE BASE E 0,45M DE ALT., REJUNT. C/CIM. E AREIA 1:3,5</v>
          </cell>
          <cell r="C3160" t="str">
            <v>M</v>
          </cell>
        </row>
        <row r="3161">
          <cell r="A3161" t="str">
            <v>08.027.002-0</v>
          </cell>
          <cell r="B3161" t="str">
            <v>MEIO-FIO CURVO DE CONCR. SIMPLES, 15MPA, MOLD. NO LOCAL, C/0,15M DE BASE E 0,45M DE ALT., REJUNT. C/CIM. E AREIA 1:3,5</v>
          </cell>
          <cell r="C3161" t="str">
            <v>M</v>
          </cell>
        </row>
        <row r="3162">
          <cell r="A3162" t="str">
            <v>08.027.003-0</v>
          </cell>
          <cell r="B3162" t="str">
            <v>MEIO-FIO DE CONCR. PRE-MOLD., 15MPA, C/ 0,15M DE BASE E 0,45M DE ALT., REJUNT. C/CIM. E AREIA 1:3,5</v>
          </cell>
          <cell r="C3162" t="str">
            <v>M</v>
          </cell>
        </row>
        <row r="3163">
          <cell r="A3163" t="str">
            <v>08.027.004-0</v>
          </cell>
          <cell r="B3163" t="str">
            <v>MEIO-FIO RETO DE CONCR. SIMPLES, 15MPA, MOLD. NO LOCAL, C/ 0,15M DE BASE E 0,30M DE ALT., REJUNT. C/CIM. E AREIA 1:3,5</v>
          </cell>
          <cell r="C3163" t="str">
            <v>M</v>
          </cell>
        </row>
        <row r="3164">
          <cell r="A3164" t="str">
            <v>08.027.005-0</v>
          </cell>
          <cell r="B3164" t="str">
            <v>MEIO-FIO CURVO DE CONCR. SIMPLES, 15MPA, MOLD. NO LOCAL, C/0,15M DE BASE E 0,30M DE ALT., REJUNT. C/CIM. E AREIA 1:3,5</v>
          </cell>
          <cell r="C3164" t="str">
            <v>M</v>
          </cell>
        </row>
        <row r="3165">
          <cell r="A3165" t="str">
            <v>08.027.006-0</v>
          </cell>
          <cell r="B3165" t="str">
            <v>MEIO-FIO DE CONCR. PRE-MOLD., 15MPA, C/ 0,15M DE BASE E 0,30M DE ALT., REJUNT. C/CIM. E AREIA 1:3,5</v>
          </cell>
          <cell r="C3165" t="str">
            <v>M</v>
          </cell>
        </row>
        <row r="3166">
          <cell r="A3166" t="str">
            <v>08.027.010-0</v>
          </cell>
          <cell r="B3166" t="str">
            <v>SARJETA E MEIO-FIO CONJUG.,CONCR.SIMPLES, 15MPA, MOLD. NO LOCAL,0,65M DE BASE E 0,30M DE ALT.,REJUNT.C/CIM.E AREIA 1:3,5</v>
          </cell>
          <cell r="C3166" t="str">
            <v>M</v>
          </cell>
        </row>
        <row r="3167">
          <cell r="A3167" t="str">
            <v>08.027.011-0</v>
          </cell>
          <cell r="B3167" t="str">
            <v>SARJETA E MEIO-FIO CONJUG., CONCR. PRE-MOLD., 15MPA, 0,65M DE BASE E 0,30M DE ALT., REJUNT. C/CIM. E AREIA 1:3,5</v>
          </cell>
          <cell r="C3167" t="str">
            <v>M</v>
          </cell>
        </row>
        <row r="3168">
          <cell r="A3168" t="str">
            <v>08.027.012-0</v>
          </cell>
          <cell r="B3168" t="str">
            <v>SARJETA E MEIO-FIO CONJUG.,CONCR.SIMPLES, 15MPA, MOLD. NO LOCAL,0,45M DE BASE E 0,30M DE ALT.,REJUNT.C/CIM.E AREIA 1:3,5</v>
          </cell>
          <cell r="C3168" t="str">
            <v>M</v>
          </cell>
        </row>
        <row r="3169">
          <cell r="A3169" t="str">
            <v>08.027.013-0</v>
          </cell>
          <cell r="B3169" t="str">
            <v>SARJETA E MEIO-FIO CONJUG., CONCR. PRE-MOLD., 15MPA, 0,45M DE BASE E 0,30M DE ALT., REJUNT. C/CIM. E AREIA 1:3,5</v>
          </cell>
          <cell r="C3169" t="str">
            <v>M</v>
          </cell>
        </row>
        <row r="3170">
          <cell r="A3170" t="str">
            <v>08.027.015-0</v>
          </cell>
          <cell r="B3170" t="str">
            <v>GRELHA E CAIXILHO DE CONCR. ARMADO, DIM. EXT. 0,40 X 0,90M E1,10 X 0,54M</v>
          </cell>
          <cell r="C3170" t="str">
            <v>UN</v>
          </cell>
        </row>
        <row r="3171">
          <cell r="A3171" t="str">
            <v>08.027.020-0</v>
          </cell>
          <cell r="B3171" t="str">
            <v>GRELHA E CAIXILHO DE CONCR. ARMADO, DIM. EXT. 0,40 X 0,90M E1,10 X 0,54M, EXCL. FORMAS</v>
          </cell>
          <cell r="C3171" t="str">
            <v>UN</v>
          </cell>
        </row>
        <row r="3172">
          <cell r="A3172" t="str">
            <v>08.027.030-0</v>
          </cell>
          <cell r="B3172" t="str">
            <v>GRELHA E CAIXILHO DE CONCR. ARMADO, DIM. EXT. 0,30 X 0,90M E1,00 X 0,40M, P/CX. DE RALO, UTILIZ. ARG.DE CIM.E AREIA 1:4</v>
          </cell>
          <cell r="C3172" t="str">
            <v>UN</v>
          </cell>
        </row>
        <row r="3173">
          <cell r="A3173" t="str">
            <v>08.027.999-0</v>
          </cell>
          <cell r="B3173" t="str">
            <v>INDICE 08.027MEIO-FIO CONCRETO SIMPLES</v>
          </cell>
        </row>
        <row r="3174">
          <cell r="A3174" t="str">
            <v>08.031.005-0</v>
          </cell>
          <cell r="B3174" t="str">
            <v>LOGRADOURO C/ 9,00M DE LARG., BASE DE BRITA GRAD. E REVESTIM. DE CONCR. ASF. C/ 5CM DE ESP.</v>
          </cell>
          <cell r="C3174" t="str">
            <v>M</v>
          </cell>
        </row>
        <row r="3175">
          <cell r="A3175" t="str">
            <v>08.031.006-0</v>
          </cell>
          <cell r="B3175" t="str">
            <v>LOGRADOURO C/ 9,00M DE LARG., BASE DE BRITA CORR. C/ 20CM DEESP. E PAVIMENT. DE PARALELEP. SOBRE COLCHAO DE AREIA</v>
          </cell>
          <cell r="C3175" t="str">
            <v>M</v>
          </cell>
        </row>
        <row r="3176">
          <cell r="A3176" t="str">
            <v>08.031.007-0</v>
          </cell>
          <cell r="B3176" t="str">
            <v>LOGRADOURO C/ 9,00M DE LARG., BASE DE BRITA CORR. C/ 10CM DEESP. E PAVIMENT. DE PARALELEP. SOBRE COLCHAO DE PO-DE-PEDRA</v>
          </cell>
          <cell r="C3176" t="str">
            <v>M</v>
          </cell>
        </row>
        <row r="3177">
          <cell r="A3177" t="str">
            <v>08.031.999-0</v>
          </cell>
          <cell r="B3177" t="str">
            <v>INDICE 08.031LOGRADOURO</v>
          </cell>
        </row>
        <row r="3178">
          <cell r="A3178" t="str">
            <v>08.032.999-0</v>
          </cell>
          <cell r="B3178" t="str">
            <v>INDICE DA FAMILIA</v>
          </cell>
        </row>
        <row r="3179">
          <cell r="A3179" t="str">
            <v>08.033.001-0</v>
          </cell>
          <cell r="B3179" t="str">
            <v>JUNTA DE RETRACAO SERRADA C/DISCO DE DIAMANTE P/PAV. DE PLACAS DE CONCR. C/ 5CM DE PROF.</v>
          </cell>
          <cell r="C3179" t="str">
            <v>M</v>
          </cell>
        </row>
        <row r="3180">
          <cell r="A3180" t="str">
            <v>08.033.999-0</v>
          </cell>
          <cell r="B3180" t="str">
            <v>INDICE 08.033JUNTA DE RETRACAO</v>
          </cell>
        </row>
        <row r="3181">
          <cell r="A3181" t="str">
            <v>08.034.001-0</v>
          </cell>
          <cell r="B3181" t="str">
            <v>GUARDA-CORPO DE CONCR. ARMADO, FEITO C/FORMA DE CHAPA DE MAD. PLASTIF., APOIADO EM 4 COLUNAS, C/FORMA PERDIDA DE TUBO</v>
          </cell>
          <cell r="C3181" t="str">
            <v>M</v>
          </cell>
        </row>
        <row r="3182">
          <cell r="A3182" t="str">
            <v>08.034.005-0</v>
          </cell>
          <cell r="B3182" t="str">
            <v>GUARDA-RODAS DE CONCR. ARMADO P/VIADUTO, MOLD. NO LOCAL, COMPREEND. VIGAS LONGITUDINAIS APOIADAS SOBRE MONTANTES</v>
          </cell>
          <cell r="C3182" t="str">
            <v>M</v>
          </cell>
        </row>
        <row r="3183">
          <cell r="A3183" t="str">
            <v>08.034.010-0</v>
          </cell>
          <cell r="B3183" t="str">
            <v>GUARDA-RODAS DE CONCR.ARMADO, CONSTANDO DE MONTANTES SUSTENTANDO VIGAS TRAPEZIO C/ 55CM DE LARG. P/ 15CM E 25CM DE FACES</v>
          </cell>
          <cell r="C3183" t="str">
            <v>M</v>
          </cell>
        </row>
        <row r="3184">
          <cell r="A3184" t="str">
            <v>08.034.999-0</v>
          </cell>
          <cell r="B3184" t="str">
            <v>INDICE 08.034GUARDA-CORPO CONCRETO ARMADO</v>
          </cell>
        </row>
        <row r="3185">
          <cell r="A3185" t="str">
            <v>08.035.001-0</v>
          </cell>
          <cell r="B3185" t="str">
            <v>CAMADA DE BLOQUEIO (COLCHAO) DE PO-DE-PEDRA, ESPALHADO E COMPRIMIDO MECANICAMENTE</v>
          </cell>
          <cell r="C3185" t="str">
            <v>M3</v>
          </cell>
        </row>
        <row r="3186">
          <cell r="A3186" t="str">
            <v>08.035.999-0</v>
          </cell>
          <cell r="B3186" t="str">
            <v>INDICE 08.035CAMADA DE BLOQUEIO</v>
          </cell>
        </row>
        <row r="3187">
          <cell r="A3187" t="str">
            <v>08.036.001-0</v>
          </cell>
          <cell r="B3187" t="str">
            <v>CAMADA DE BLOQUEIO (COLCHAO) DE AREIA, ESPALHADO E COMPRIMIDO MECANICAMENTE</v>
          </cell>
          <cell r="C3187" t="str">
            <v>M3</v>
          </cell>
        </row>
        <row r="3188">
          <cell r="A3188" t="str">
            <v>08.036.999-0</v>
          </cell>
          <cell r="B3188" t="str">
            <v>INDICE 08.036CAMADA DE BLOQUEIO AREIA</v>
          </cell>
        </row>
        <row r="3189">
          <cell r="A3189" t="str">
            <v>08.037.001-0</v>
          </cell>
          <cell r="B3189" t="str">
            <v>CONCRETO ASF., USINADO A QUENTE, CONSID. APENAS O ESPALHAMENTO E COMPACTACAO MEC., C/ESP. MEDIA DE 5CM</v>
          </cell>
          <cell r="C3189" t="str">
            <v>T</v>
          </cell>
        </row>
        <row r="3190">
          <cell r="A3190" t="str">
            <v>08.037.002-0</v>
          </cell>
          <cell r="B3190" t="str">
            <v>CONCRETO ASF., USINADO A QUENTE, CONSID. APENAS O ESPALHAMENTO MANUAL E COMPACTACAO MEC., C/ESP. MEDIA DE 5CM</v>
          </cell>
          <cell r="C3190" t="str">
            <v>T</v>
          </cell>
        </row>
        <row r="3191">
          <cell r="A3191" t="str">
            <v>08.037.010-0</v>
          </cell>
          <cell r="B3191" t="str">
            <v>CONCRETO ASF. USINADO A QUENTE, CONSID. APENAS O ESPALHAMENTO E COMPACT. MEC., P/UMA PRODUCAO DE USINA DE 2000T/MES</v>
          </cell>
          <cell r="C3191" t="str">
            <v>T</v>
          </cell>
        </row>
        <row r="3192">
          <cell r="A3192" t="str">
            <v>08.037.011-0</v>
          </cell>
          <cell r="B3192" t="str">
            <v>CONCRETO ASF. USINADO A QUENTE, CONSID. APENAS O ESPALHAMENTO E COMPACT. MEC., P/UMA PRODUCAO DE USINA DE 3000T/MES</v>
          </cell>
          <cell r="C3192" t="str">
            <v>T</v>
          </cell>
        </row>
        <row r="3193">
          <cell r="A3193" t="str">
            <v>08.037.012-0</v>
          </cell>
          <cell r="B3193" t="str">
            <v>CONCRETO ASF. USINADO A QUENTE, CONSID. APENAS O ESPALHAMENTO, P/UMA PRODUCAO DE USINA DE 4000T/MES</v>
          </cell>
          <cell r="C3193" t="str">
            <v>T</v>
          </cell>
        </row>
        <row r="3194">
          <cell r="A3194" t="str">
            <v>08.037.013-0</v>
          </cell>
          <cell r="B3194" t="str">
            <v>CONCRETO ASF. USINADO A QUENTE, CONSID. APENAS O ESPALHAMENTO E COMPACT. MEC., P/UMA PRODUCAO DE USINA DE 6000T/MES</v>
          </cell>
          <cell r="C3194" t="str">
            <v>T</v>
          </cell>
        </row>
        <row r="3195">
          <cell r="A3195" t="str">
            <v>08.037.014-0</v>
          </cell>
          <cell r="B3195" t="str">
            <v>CONCRETO ASF. USINADO A QUENTE, CONSID. APENAS O ESPALHAMENTO E COMPACT. MEC., P/UMA PRODUCAO DE 8000T/MES</v>
          </cell>
          <cell r="C3195" t="str">
            <v>T</v>
          </cell>
        </row>
        <row r="3196">
          <cell r="A3196" t="str">
            <v>08.037.015-0</v>
          </cell>
          <cell r="B3196" t="str">
            <v>CONCRETO ASF. USINADO A QUENTE, CONSID. APENAS O ESPALHAMENTO E COMPACT. MEC., P/MA PRODUCAO DE USINA DE 10000T/MES</v>
          </cell>
          <cell r="C3196" t="str">
            <v>T</v>
          </cell>
        </row>
        <row r="3197">
          <cell r="A3197" t="str">
            <v>08.037.025-0</v>
          </cell>
          <cell r="B3197" t="str">
            <v>CONCRETO ASF. USINADO A QUENTE, CONSID.APENAS O ESPALHAMENTOMANUAL E COMPACT.MEC., P/UMA PRODUCAO DE USINA DE 2000T/MES</v>
          </cell>
          <cell r="C3197" t="str">
            <v>T</v>
          </cell>
        </row>
        <row r="3198">
          <cell r="A3198" t="str">
            <v>08.037.026-0</v>
          </cell>
          <cell r="B3198" t="str">
            <v>CONCRETO ASF. USINADO A QUENTE, CONSID.APENAS O ESPALHAMENTOMANUAL E COMPACT.MEC., P/UMA PRODUCAO DE USINA DE 3000T/MES</v>
          </cell>
          <cell r="C3198" t="str">
            <v>T</v>
          </cell>
        </row>
        <row r="3199">
          <cell r="A3199" t="str">
            <v>08.037.027-0</v>
          </cell>
          <cell r="B3199" t="str">
            <v>CONCRETO ASF. USINADO A QUENTE, CONSID.APENAS O ESPALHAMENTOMANUAL E COMPACT.MEC., P/UMA PRODUCAO DE USINA DE 4000T/MES</v>
          </cell>
          <cell r="C3199" t="str">
            <v>T</v>
          </cell>
        </row>
        <row r="3200">
          <cell r="A3200" t="str">
            <v>08.037.028-0</v>
          </cell>
          <cell r="B3200" t="str">
            <v>CONCRETO ASF. USINADO A QUENTE, CONSID.APENAS O ESPALHAMENTOMANUAL E COMPACT.MEC., P/UMA PRODUCAO DE USINA DE 6000T/MES</v>
          </cell>
          <cell r="C3200" t="str">
            <v>T</v>
          </cell>
        </row>
        <row r="3201">
          <cell r="A3201" t="str">
            <v>08.037.029-0</v>
          </cell>
          <cell r="B3201" t="str">
            <v>CONCRETO ASF. USINADO A QUENTE, CONSID.APENAS O ESPALHAMENTOMANUAL E COMPACT.MEC., P/UMA PRODUCAO DE USINA DE 8000T/MES</v>
          </cell>
          <cell r="C3201" t="str">
            <v>T</v>
          </cell>
        </row>
        <row r="3202">
          <cell r="A3202" t="str">
            <v>08.037.030-0</v>
          </cell>
          <cell r="B3202" t="str">
            <v>CONCRETO ASF. USINADO A QUENTE,CONSID.APENAS O ESPALHAMENTOMANUAL E COMPACT.MEC., P/UMA PRODUCAO DE USINA DE 10000T/MES</v>
          </cell>
          <cell r="C3202" t="str">
            <v>T</v>
          </cell>
        </row>
        <row r="3203">
          <cell r="A3203" t="str">
            <v>08.037.999-0</v>
          </cell>
          <cell r="B3203" t="str">
            <v>INDICE 08.037CONCRETO ASFALTICO</v>
          </cell>
        </row>
        <row r="3204">
          <cell r="A3204" t="str">
            <v>08.038.001-0</v>
          </cell>
          <cell r="B3204" t="str">
            <v>RECOMPOSICAO DE PAVIMENT. DE RUA, DEVIDO A ABERTURA DE VALAP/ASSENT. DE TUBUL.</v>
          </cell>
          <cell r="C3204" t="str">
            <v>M2</v>
          </cell>
        </row>
        <row r="3205">
          <cell r="A3205" t="str">
            <v>08.038.999-0</v>
          </cell>
          <cell r="B3205" t="str">
            <v>INDICE 08.038RECOMPOS.PAVIMENT.</v>
          </cell>
        </row>
        <row r="3206">
          <cell r="A3206" t="str">
            <v>08.040.005-0</v>
          </cell>
          <cell r="B3206" t="str">
            <v>MEIO-FIO E SARJETA CONJUG. DE CONCR. USINADO, 15MPA, MOLD. "IN LOCO", C/ 0,47M DE BASE E 0,30M DE ALT.</v>
          </cell>
          <cell r="C3206" t="str">
            <v>M</v>
          </cell>
        </row>
        <row r="3207">
          <cell r="A3207" t="str">
            <v>08.040.010-0</v>
          </cell>
          <cell r="B3207" t="str">
            <v>MEIO-FIO E SARJETA CONJUG. DE CONCR. USINADO, 15MPA, MOLD. "IN LOCO", C/ 0,35M DE BASE E 0,30CM DE ALT.</v>
          </cell>
          <cell r="C3207" t="str">
            <v>M</v>
          </cell>
        </row>
        <row r="3208">
          <cell r="A3208" t="str">
            <v>08.040.015-0</v>
          </cell>
          <cell r="B3208" t="str">
            <v>MEIO-FIO E SARJETA CONJUG. DE CONCR. USINADO, 15MPA, MOLD. "IN LOCO", C/ 0,30M DE BASE E 0,26M DE ALT.</v>
          </cell>
          <cell r="C3208" t="str">
            <v>M</v>
          </cell>
        </row>
        <row r="3209">
          <cell r="A3209" t="str">
            <v>08.040.020-0</v>
          </cell>
          <cell r="B3209" t="str">
            <v>MEIO-FIO DE CONCR. USINADO, 15MPA, MOLD. "IN LOCO", C/ 0,17MDE BASE E 0,30M DE ALT.</v>
          </cell>
          <cell r="C3209" t="str">
            <v>M</v>
          </cell>
        </row>
        <row r="3210">
          <cell r="A3210" t="str">
            <v>08.040.025-0</v>
          </cell>
          <cell r="B3210" t="str">
            <v>MEIO-FIO DE CONCR. USINADO, 15MPA, MOLD. "IN LOCO", C/ 0,15MDE BASE E 0,30M DE ALT.</v>
          </cell>
          <cell r="C3210" t="str">
            <v>M</v>
          </cell>
        </row>
        <row r="3211">
          <cell r="A3211" t="str">
            <v>08.040.030-0</v>
          </cell>
          <cell r="B3211" t="str">
            <v>MEIO-FIO TIPO TENTO DE CONCR. USINADO, 15MPA, MOLD. "IN LOCO", C/ 0,17M DE BASE E 0,15M DE ALT.</v>
          </cell>
          <cell r="C3211" t="str">
            <v>M</v>
          </cell>
        </row>
        <row r="3212">
          <cell r="A3212" t="str">
            <v>08.040.999-0</v>
          </cell>
          <cell r="B3212" t="str">
            <v>INDICE 08.040MEIO-FIO/SARJETA CONJUGADOS</v>
          </cell>
        </row>
        <row r="3213">
          <cell r="A3213" t="str">
            <v>CATEGORIA 09 - SERVIÇOS DE PARQUE E JARDINS</v>
          </cell>
        </row>
        <row r="3215">
          <cell r="A3215" t="str">
            <v>09.001.001-1</v>
          </cell>
          <cell r="B3215" t="str">
            <v>PLANTIO DE GRAMA EM PLACAS, INCL. COMPRA E ARRANC. NO LOCALDE ORIGEM, CARGA, TRANSP., DESC. E PREPARO DO TERRENO</v>
          </cell>
          <cell r="C3215" t="str">
            <v>M2</v>
          </cell>
        </row>
        <row r="3216">
          <cell r="A3216" t="str">
            <v>09.001.002-0</v>
          </cell>
          <cell r="B3216" t="str">
            <v>PLANTIO DE GRAMA EM PLACAS, INCL. COMPRA E ARRANC. NO LOCALDE ORIGEM, P/RECOMP. DE AREAS GRAMADAS DANIFICADAS</v>
          </cell>
          <cell r="C3216" t="str">
            <v>M2</v>
          </cell>
        </row>
        <row r="3217">
          <cell r="A3217" t="str">
            <v>09.001.003-1</v>
          </cell>
          <cell r="B3217" t="str">
            <v>PLANTIO DE GRAMA EM PLACAS, INCL. COMPRA E ARRANC. NO LOCALDE ORIGEM, CARGA, DESC., PREPARO DO TERRENO, EXCL. TRANSP.</v>
          </cell>
          <cell r="C3217" t="str">
            <v>M2</v>
          </cell>
        </row>
        <row r="3218">
          <cell r="A3218" t="str">
            <v>09.001.004-0</v>
          </cell>
          <cell r="B3218" t="str">
            <v>PLANTIO DE GRAMA EM PLACAS, EM ENCOSTA, DE ACORDO C/ITEM 09.001.001, INCL. TRANSP. MANUAL ENCOSTA ACIMA</v>
          </cell>
          <cell r="C3218" t="str">
            <v>M2</v>
          </cell>
        </row>
        <row r="3219">
          <cell r="A3219" t="str">
            <v>09.001.020-0</v>
          </cell>
          <cell r="B3219" t="str">
            <v>PLANTIO DE GRAMA EM ROLOS, INCL. FORN. E TRANSP., EXCL. PREP. DO TERRENO E O MAT. P/ESTE</v>
          </cell>
          <cell r="C3219" t="str">
            <v>M2</v>
          </cell>
        </row>
        <row r="3220">
          <cell r="A3220" t="str">
            <v>09.001.025-0</v>
          </cell>
          <cell r="B3220" t="str">
            <v>PLANTIO DE GRAMA EM ROLOS, EM ENCOSTA, DE ACORDO C/ITEM 09.001.020, INCL. TRANSP. MANUAL ENCOSTA ACIMA</v>
          </cell>
          <cell r="C3220" t="str">
            <v>M2</v>
          </cell>
        </row>
        <row r="3221">
          <cell r="A3221" t="str">
            <v>09.001.030-0</v>
          </cell>
          <cell r="B3221" t="str">
            <v>PLANTIO DE GRAMA EM ROLOS, INCL. FORN. E TRANSP., P/RECOMP.DE AREAS GRAMADAS EVENTUALMENTE DANIFICADAS</v>
          </cell>
          <cell r="C3221" t="str">
            <v>M2</v>
          </cell>
        </row>
        <row r="3222">
          <cell r="A3222" t="str">
            <v>09.001.035-0</v>
          </cell>
          <cell r="B3222" t="str">
            <v>PLANTIO DE GRAMA EM ROLOS, INCL. FORN., PREP. DO TERRENO E OMAT. P/ESTE, EXCL. TRANSP.</v>
          </cell>
          <cell r="C3222" t="str">
            <v>M2</v>
          </cell>
        </row>
        <row r="3223">
          <cell r="A3223" t="str">
            <v>09.001.040-0</v>
          </cell>
          <cell r="B3223" t="str">
            <v>PLANTIO DE GRAMA EM HIDRO-SEMEADURA, EM TALUDES</v>
          </cell>
          <cell r="C3223" t="str">
            <v>M2</v>
          </cell>
        </row>
        <row r="3224">
          <cell r="A3224" t="str">
            <v>09.001.045-0</v>
          </cell>
          <cell r="B3224" t="str">
            <v>PLANTIO DE GRAMINEA E LEGUMINOSA EM SEMENTES, C/ANALISE E TRAT. DO SOLO, CORRECAO DE PH E IRRIGACAO, INCL. TRANSP.</v>
          </cell>
          <cell r="C3224" t="str">
            <v>M2</v>
          </cell>
        </row>
        <row r="3225">
          <cell r="A3225" t="str">
            <v>09.001.050-0</v>
          </cell>
          <cell r="B3225" t="str">
            <v>PLANTIO DE GRAMINEA E LEGUMINOSA EM SEMENTES, INCL. COBERT.C/TECIDO ANIAGEM S-95, MALHA 4MM</v>
          </cell>
          <cell r="C3225" t="str">
            <v>M2</v>
          </cell>
        </row>
        <row r="3226">
          <cell r="A3226" t="str">
            <v>09.001.055-0</v>
          </cell>
          <cell r="B3226" t="str">
            <v>PLANTIO DE GRAMINEA E LEGUMINOSA EM SEMENTES, INCL. COBERT.PALHA CAPIM DESFIBRADA E APLICACAO DE HIDRO-ASF.</v>
          </cell>
          <cell r="C3226" t="str">
            <v>M2</v>
          </cell>
        </row>
        <row r="3227">
          <cell r="A3227" t="str">
            <v>09.001.060-0</v>
          </cell>
          <cell r="B3227" t="str">
            <v>PLANTIO DE GRAMINEA E LEGUMINOSA EM SEMENTES, C/COBERTURA PALHA CAPIM, APLIC. HIDRO-ASF., C/FIX. MALHA DE BAMBU LASCADO</v>
          </cell>
          <cell r="C3227" t="str">
            <v>M2</v>
          </cell>
        </row>
        <row r="3228">
          <cell r="A3228" t="str">
            <v>09.001.065-0</v>
          </cell>
          <cell r="B3228" t="str">
            <v>PLANTIO DE GRAMINEA E LEGUMINOSA EM SEMENTE, C/COBERTURA DEPALHA CAPIM, APLIC. DE HIDRO-ASF. E TELA ARAME GALV.</v>
          </cell>
          <cell r="C3228" t="str">
            <v>M2</v>
          </cell>
        </row>
        <row r="3229">
          <cell r="A3229" t="str">
            <v>09.001.070-0</v>
          </cell>
          <cell r="B3229" t="str">
            <v>PLANTIO DE PLANTAS DE COBERTURA DE SOLO, TIPO MARGARIDAO, ZEBRINA, DICONDRA, TRAPOERABA, ETC</v>
          </cell>
          <cell r="C3229" t="str">
            <v>M2</v>
          </cell>
        </row>
        <row r="3230">
          <cell r="A3230" t="str">
            <v>09.001.075-0</v>
          </cell>
          <cell r="B3230" t="str">
            <v>PLANTIO DE PLANTAS DE COBERTURA FLORIDAS, TIPO MOISES, BELAEMILIA, ETC</v>
          </cell>
          <cell r="C3230" t="str">
            <v>M2</v>
          </cell>
        </row>
        <row r="3231">
          <cell r="A3231" t="str">
            <v>09.001.999-0</v>
          </cell>
          <cell r="B3231" t="str">
            <v>FAMILIA 09.001PLANTIO DE GRAMA E LEGUMINOSAS</v>
          </cell>
        </row>
        <row r="3232">
          <cell r="A3232" t="str">
            <v>09.002.001-0</v>
          </cell>
          <cell r="B3232" t="str">
            <v>PLANTIO DE ARVORE ISOLADA, ATE 2,00M DE ALT., DE QUALQUER ESPECIE, EM LOGRADOURO PUBL.</v>
          </cell>
          <cell r="C3232" t="str">
            <v>UN</v>
          </cell>
        </row>
        <row r="3233">
          <cell r="A3233" t="str">
            <v>09.002.002-0</v>
          </cell>
          <cell r="B3233" t="str">
            <v>PLANTIO DE ARBUSTO DE O,50 A 0,70M DE ALT., FORMANDO JARDIMC/ 12UN P/M2</v>
          </cell>
          <cell r="C3233" t="str">
            <v>M2</v>
          </cell>
        </row>
        <row r="3234">
          <cell r="A3234" t="str">
            <v>09.002.003-0</v>
          </cell>
          <cell r="B3234" t="str">
            <v>PLANTIO DE ARBUSTO DE 0,70 A 1,00M DE ALT., FORMANDO JARDIMC/ 9UN P/M2, EXCL. FORN.</v>
          </cell>
          <cell r="C3234" t="str">
            <v>M2</v>
          </cell>
        </row>
        <row r="3235">
          <cell r="A3235" t="str">
            <v>09.002.010-0</v>
          </cell>
          <cell r="B3235" t="str">
            <v>PLANTIO DE ARBUSTO DE 0,50 A 1,00M DE ALT., FORMANDO JARDIM</v>
          </cell>
          <cell r="C3235" t="str">
            <v>UN</v>
          </cell>
        </row>
        <row r="3236">
          <cell r="A3236" t="str">
            <v>09.002.999-0</v>
          </cell>
          <cell r="B3236" t="str">
            <v>FAMILIA 09.002PLANTIO DE ARVORES E ARBUSTOS</v>
          </cell>
        </row>
        <row r="3237">
          <cell r="A3237" t="str">
            <v>09.003.006-0</v>
          </cell>
          <cell r="B3237" t="str">
            <v>ARVORE EM TORNO DE 2,00M DE ALT., TIPO AMENDOEIRA OU CASTANHEIRA, CONSID. APENAS O FORN.</v>
          </cell>
          <cell r="C3237" t="str">
            <v>UN</v>
          </cell>
        </row>
        <row r="3238">
          <cell r="A3238" t="str">
            <v>09.003.007-0</v>
          </cell>
          <cell r="B3238" t="str">
            <v>CERCA VIVA C/ 0,50 A 0,70M DE ALT., ESPACADAS A CADA 30 CM,FORN. E PLANTIO</v>
          </cell>
          <cell r="C3238" t="str">
            <v>M</v>
          </cell>
        </row>
        <row r="3239">
          <cell r="A3239" t="str">
            <v>09.003.008-0</v>
          </cell>
          <cell r="B3239" t="str">
            <v>ARBUSTO P/JARDINS, C/ 0,50 A 0,70M DE ALT., CONSID. APENAS OFORN.</v>
          </cell>
          <cell r="C3239" t="str">
            <v>UN</v>
          </cell>
        </row>
        <row r="3240">
          <cell r="A3240" t="str">
            <v>09.003.009-0</v>
          </cell>
          <cell r="B3240" t="str">
            <v>ARBUSTO P/JARDINS, C/ 0,70 A 1,00M DE ALT., CONSID. APENAS OFORN.</v>
          </cell>
          <cell r="C3240" t="str">
            <v>UN</v>
          </cell>
        </row>
        <row r="3241">
          <cell r="A3241" t="str">
            <v>09.003.999-0</v>
          </cell>
          <cell r="B3241" t="str">
            <v>FAMILIA 09.003ARVORES, CERCA VIVA E ARBUSTOS</v>
          </cell>
        </row>
        <row r="3242">
          <cell r="A3242" t="str">
            <v>09.004.001-0</v>
          </cell>
          <cell r="B3242" t="str">
            <v>PROTETOR DE MAD. DE LEI, PINTADO A OLEO, P/ARVORE</v>
          </cell>
          <cell r="C3242" t="str">
            <v>UN</v>
          </cell>
        </row>
        <row r="3243">
          <cell r="A3243" t="str">
            <v>09.004.002-0</v>
          </cell>
          <cell r="B3243" t="str">
            <v>PROTETOR DE FERRO, PINTADO A OLEO, P/ARVORE</v>
          </cell>
          <cell r="C3243" t="str">
            <v>UN</v>
          </cell>
        </row>
        <row r="3244">
          <cell r="A3244" t="str">
            <v>09.004.005-0</v>
          </cell>
          <cell r="B3244" t="str">
            <v>GUARDA-CORPO P/BRINQUEDOS, EM MONTANTES DE TUBOS DE ACO GALV.</v>
          </cell>
          <cell r="C3244" t="str">
            <v>M</v>
          </cell>
        </row>
        <row r="3245">
          <cell r="A3245" t="str">
            <v>09.004.010-0</v>
          </cell>
          <cell r="B3245" t="str">
            <v>CERCA PROTETORA P/JARDIM, EM TELA DE CHAPA EXPANDIDA, PINTADA A "PRIMER", PRESA AO SOLO C/HASTES DE FERRO</v>
          </cell>
          <cell r="C3245" t="str">
            <v>M</v>
          </cell>
        </row>
        <row r="3246">
          <cell r="A3246" t="str">
            <v>09.004.011-0</v>
          </cell>
          <cell r="B3246" t="str">
            <v>CERCA PROTETORA P/JARDIM, EM BARRA CHATA, CHUMBADA AO SOLO C/HASTES DE 0,30M, ESPACADAS DE 0,60M</v>
          </cell>
          <cell r="C3246" t="str">
            <v>UN</v>
          </cell>
        </row>
        <row r="3247">
          <cell r="A3247" t="str">
            <v>09.004.012-0</v>
          </cell>
          <cell r="B3247" t="str">
            <v>FRADE DE CONCR. 10MPA, P/PROTECAO DE CALCADAS, APICOADO</v>
          </cell>
          <cell r="C3247" t="str">
            <v>UN</v>
          </cell>
        </row>
        <row r="3248">
          <cell r="A3248" t="str">
            <v>09.004.013-0</v>
          </cell>
          <cell r="B3248" t="str">
            <v>GRAMPOS DE PROTECAO P/CALCADA</v>
          </cell>
          <cell r="C3248" t="str">
            <v>UN</v>
          </cell>
        </row>
        <row r="3249">
          <cell r="A3249" t="str">
            <v>09.004.999-0</v>
          </cell>
          <cell r="B3249" t="str">
            <v>FAMILIA 09.004CERCAS E PROTETORES</v>
          </cell>
        </row>
        <row r="3250">
          <cell r="A3250" t="str">
            <v>09.005.001-0</v>
          </cell>
          <cell r="B3250" t="str">
            <v>REVOLVIMENTO E DESTORROAMENTO DA CAMADA SUPERFICIAL DE GRAMADO ATE 20CM DE PROF.</v>
          </cell>
          <cell r="C3250" t="str">
            <v>M2</v>
          </cell>
        </row>
        <row r="3251">
          <cell r="A3251" t="str">
            <v>09.005.002-0</v>
          </cell>
          <cell r="B3251" t="str">
            <v>REVOLVIMENTO DE SOLO ATE 10CM DE PROF.</v>
          </cell>
          <cell r="C3251" t="str">
            <v>M2</v>
          </cell>
        </row>
        <row r="3252">
          <cell r="A3252" t="str">
            <v>09.005.003-0</v>
          </cell>
          <cell r="B3252" t="str">
            <v>REVOLVIMENTO DE SOLO ATE 20CM DE PROF.</v>
          </cell>
          <cell r="C3252" t="str">
            <v>M2</v>
          </cell>
        </row>
        <row r="3253">
          <cell r="A3253" t="str">
            <v>09.005.008-0</v>
          </cell>
          <cell r="B3253" t="str">
            <v>ERRADICACAO MANUAL DE ERVAS DANINHAS EM GRAMADOS</v>
          </cell>
          <cell r="C3253" t="str">
            <v>HA</v>
          </cell>
        </row>
        <row r="3254">
          <cell r="A3254" t="str">
            <v>09.005.009-0</v>
          </cell>
          <cell r="B3254" t="str">
            <v>RETIRADA DE GRAMA EM PLACAS</v>
          </cell>
          <cell r="C3254" t="str">
            <v>M2</v>
          </cell>
        </row>
        <row r="3255">
          <cell r="A3255" t="str">
            <v>09.005.010-0</v>
          </cell>
          <cell r="B3255" t="str">
            <v>PLANTIO DE GRAMA EM MUDAS</v>
          </cell>
          <cell r="C3255" t="str">
            <v>M2</v>
          </cell>
        </row>
        <row r="3256">
          <cell r="A3256" t="str">
            <v>09.005.011-0</v>
          </cell>
          <cell r="B3256" t="str">
            <v>NIVELAMENTO EM GRAMADOS</v>
          </cell>
          <cell r="C3256" t="str">
            <v>M3</v>
          </cell>
        </row>
        <row r="3257">
          <cell r="A3257" t="str">
            <v>09.005.012-0</v>
          </cell>
          <cell r="B3257" t="str">
            <v>NIVELAMENTO E COMPACT. DE AREAS ENSAIBRADAS</v>
          </cell>
          <cell r="C3257" t="str">
            <v>HA</v>
          </cell>
        </row>
        <row r="3258">
          <cell r="A3258" t="str">
            <v>09.005.014-0</v>
          </cell>
          <cell r="B3258" t="str">
            <v>CORTE DE GRAMA C/ALFANGE</v>
          </cell>
          <cell r="C3258" t="str">
            <v>HA</v>
          </cell>
        </row>
        <row r="3259">
          <cell r="A3259" t="str">
            <v>09.005.015-0</v>
          </cell>
          <cell r="B3259" t="str">
            <v>CORTE DE GRAMA COM MAQ. MANUAIS</v>
          </cell>
          <cell r="C3259" t="str">
            <v>HA</v>
          </cell>
        </row>
        <row r="3260">
          <cell r="A3260" t="str">
            <v>09.005.016-0</v>
          </cell>
          <cell r="B3260" t="str">
            <v>PODA DE ARBUSTO TIPO CERCA VIVA</v>
          </cell>
          <cell r="C3260" t="str">
            <v>M2</v>
          </cell>
        </row>
        <row r="3261">
          <cell r="A3261" t="str">
            <v>09.005.017-0</v>
          </cell>
          <cell r="B3261" t="str">
            <v>PODA DE ARVORES, LIMP. DOS GALHOS SECOS E RETIRADA DE PARASITAS</v>
          </cell>
          <cell r="C3261" t="str">
            <v>UN</v>
          </cell>
        </row>
        <row r="3262">
          <cell r="A3262" t="str">
            <v>09.005.018-0</v>
          </cell>
          <cell r="B3262" t="str">
            <v>CORTE DE GRAMA C/MAQ. MOTORIZADAS</v>
          </cell>
          <cell r="C3262" t="str">
            <v>HA</v>
          </cell>
        </row>
        <row r="3263">
          <cell r="A3263" t="str">
            <v>09.005.019-0</v>
          </cell>
          <cell r="B3263" t="str">
            <v>APARO DE BORDOS EM GRAMADOS</v>
          </cell>
          <cell r="C3263" t="str">
            <v>KM</v>
          </cell>
        </row>
        <row r="3264">
          <cell r="A3264" t="str">
            <v>09.005.020-0</v>
          </cell>
          <cell r="B3264" t="str">
            <v>CATACAO DE PAPEIS EM GRAMADO</v>
          </cell>
          <cell r="C3264" t="str">
            <v>HA</v>
          </cell>
        </row>
        <row r="3265">
          <cell r="A3265" t="str">
            <v>09.005.021-0</v>
          </cell>
          <cell r="B3265" t="str">
            <v>CATACAO DE PAPEIS EM SUPERF. PAVIMENTADAS</v>
          </cell>
          <cell r="C3265" t="str">
            <v>HA</v>
          </cell>
        </row>
        <row r="3266">
          <cell r="A3266" t="str">
            <v>09.005.022-0</v>
          </cell>
          <cell r="B3266" t="str">
            <v>CATACAO DE PAPEIS EM SUPERF. ENSAIBRADAS OU EM AREIA</v>
          </cell>
          <cell r="C3266" t="str">
            <v>HA</v>
          </cell>
        </row>
        <row r="3267">
          <cell r="A3267" t="str">
            <v>09.005.023-0</v>
          </cell>
          <cell r="B3267" t="str">
            <v>CATACAO DE PAPEIS EM SUPERF. PAVIMENTADAS COM PEDRA PORTUGUESA</v>
          </cell>
          <cell r="C3267" t="str">
            <v>HA</v>
          </cell>
        </row>
        <row r="3268">
          <cell r="A3268" t="str">
            <v>09.005.024-0</v>
          </cell>
          <cell r="B3268" t="str">
            <v>VARREDURA EM GRAMADOS</v>
          </cell>
          <cell r="C3268" t="str">
            <v>HA</v>
          </cell>
        </row>
        <row r="3269">
          <cell r="A3269" t="str">
            <v>09.005.025-0</v>
          </cell>
          <cell r="B3269" t="str">
            <v>VARREDURA EM SUPERF. CIMENTADAS OU ASFALTADAS</v>
          </cell>
          <cell r="C3269" t="str">
            <v>HA</v>
          </cell>
        </row>
        <row r="3270">
          <cell r="A3270" t="str">
            <v>09.005.026-0</v>
          </cell>
          <cell r="B3270" t="str">
            <v>VARREDURA EM SUPERF. ENSAIBRADAS</v>
          </cell>
          <cell r="C3270" t="str">
            <v>HA</v>
          </cell>
        </row>
        <row r="3271">
          <cell r="A3271" t="str">
            <v>09.005.027-0</v>
          </cell>
          <cell r="B3271" t="str">
            <v>VARREDURA DE PAPEIS EM SUPERF. PAVIMENTADAS C/PEDRA PORTUGUESA</v>
          </cell>
          <cell r="C3271" t="str">
            <v>HA</v>
          </cell>
        </row>
        <row r="3272">
          <cell r="A3272" t="str">
            <v>09.005.028-0</v>
          </cell>
          <cell r="B3272" t="str">
            <v>CAPINA EM SUPERF. ENSAIBRADAS</v>
          </cell>
          <cell r="C3272" t="str">
            <v>HA</v>
          </cell>
        </row>
        <row r="3273">
          <cell r="A3273" t="str">
            <v>09.005.029-0</v>
          </cell>
          <cell r="B3273" t="str">
            <v>CAPINA DE CONSERVACAO, EM TER. DE VEG. POUCO DENSA, C/RETIRADA OU QUEIMA DE RESIDUOS</v>
          </cell>
          <cell r="C3273" t="str">
            <v>M2</v>
          </cell>
        </row>
        <row r="3274">
          <cell r="A3274" t="str">
            <v>09.005.030-0</v>
          </cell>
          <cell r="B3274" t="str">
            <v>LIMPEZA DE FOLHAS E PAPEIS FLUTUANDO EM LAGOS E CANAIS</v>
          </cell>
          <cell r="C3274" t="str">
            <v>HA</v>
          </cell>
        </row>
        <row r="3275">
          <cell r="A3275" t="str">
            <v>09.005.032-0</v>
          </cell>
          <cell r="B3275" t="str">
            <v>LIMPEZA DE CX. DE AREIA EM PARQUES E JARDINS</v>
          </cell>
          <cell r="C3275" t="str">
            <v>UN</v>
          </cell>
        </row>
        <row r="3276">
          <cell r="A3276" t="str">
            <v>09.005.033-0</v>
          </cell>
          <cell r="B3276" t="str">
            <v>LIMPEZA DE CX. DE RALO EM PARQUES E JARDINS</v>
          </cell>
          <cell r="C3276" t="str">
            <v>UN</v>
          </cell>
        </row>
        <row r="3277">
          <cell r="A3277" t="str">
            <v>09.005.034-0</v>
          </cell>
          <cell r="B3277" t="str">
            <v>LIMPEZA DE GALERIAS EM PARQUES E JARDINS</v>
          </cell>
          <cell r="C3277" t="str">
            <v>M</v>
          </cell>
        </row>
        <row r="3278">
          <cell r="A3278" t="str">
            <v>09.005.035-0</v>
          </cell>
          <cell r="B3278" t="str">
            <v>LIMPEZA DE RAMAIS DE RALO EM PARQUES E JARDINS</v>
          </cell>
          <cell r="C3278" t="str">
            <v>M</v>
          </cell>
        </row>
        <row r="3279">
          <cell r="A3279" t="str">
            <v>09.005.036-0</v>
          </cell>
          <cell r="B3279" t="str">
            <v>RETIRADA DE MAT. PROVENIENTE DE PODA, VARREDURA OU LIMP. DIVERSAS, C/CAMINHAO, COMPREEND. CARGA, DESC. E TRANSP.</v>
          </cell>
          <cell r="C3279" t="str">
            <v>M3</v>
          </cell>
        </row>
        <row r="3280">
          <cell r="A3280" t="str">
            <v>09.005.040-0</v>
          </cell>
          <cell r="B3280" t="str">
            <v>REGA DE JARDIM OU GRAMADO, C/ESGUICHO, USANDO AGUA LOCAL CANALIZADA</v>
          </cell>
          <cell r="C3280" t="str">
            <v>DAM2</v>
          </cell>
        </row>
        <row r="3281">
          <cell r="A3281" t="str">
            <v>09.005.041-0</v>
          </cell>
          <cell r="B3281" t="str">
            <v>IRRIGACAO DE GRAMADO C/CARRO PIPA</v>
          </cell>
          <cell r="C3281" t="str">
            <v>DAM2</v>
          </cell>
        </row>
        <row r="3282">
          <cell r="A3282" t="str">
            <v>09.005.042-0</v>
          </cell>
          <cell r="B3282" t="str">
            <v>IRRIGACAO DE ARVORE C/CARRO PIPA</v>
          </cell>
          <cell r="C3282" t="str">
            <v>UN</v>
          </cell>
        </row>
        <row r="3283">
          <cell r="A3283" t="str">
            <v>09.005.052-0</v>
          </cell>
          <cell r="B3283" t="str">
            <v>CORTE, DESGALHAMENTO, DESTOCAMENTO E DESENRAIZAMENTO DE ARVORE C/ALT. ATE 3,00M, DIAM. DE 15CM, C/AUX. DE EQUIP. MEC.</v>
          </cell>
          <cell r="C3283" t="str">
            <v>UN</v>
          </cell>
        </row>
        <row r="3284">
          <cell r="A3284" t="str">
            <v>09.005.053-0</v>
          </cell>
          <cell r="B3284" t="str">
            <v>CORTE,DESGALHAMENTO,DESTOCAMENTO E DESENRAIZAMENTO DE ARVOREC/ALT. DE 3,00 A 5,00M E DIAM. DE 25CM, C/AUX.DE EQUIP.MEC.</v>
          </cell>
          <cell r="C3284" t="str">
            <v>UN</v>
          </cell>
        </row>
        <row r="3285">
          <cell r="A3285" t="str">
            <v>09.005.054-0</v>
          </cell>
          <cell r="B3285" t="str">
            <v>CORTE, DESGALHAMENTO, DESTOCAMENTO E DESENRAIZAMENTO DE ARVORE C/ALT. ACIMA DE 5,00M E DIAM.DE 50CM, C/AUX.DE EQUIP.MEC.</v>
          </cell>
          <cell r="C3285" t="str">
            <v>UN</v>
          </cell>
        </row>
        <row r="3286">
          <cell r="A3286" t="str">
            <v>09.005.056-0</v>
          </cell>
          <cell r="B3286" t="str">
            <v>ERRADICACAO MANUAL DE ERVAS DANINHAS EM GRAMADOS</v>
          </cell>
          <cell r="C3286" t="str">
            <v>M2</v>
          </cell>
        </row>
        <row r="3287">
          <cell r="A3287" t="str">
            <v>09.005.059-0</v>
          </cell>
          <cell r="B3287" t="str">
            <v>MANUTENCAO E RECOMP. DE AREA AJARDINADA, C/LIMP. E REPLANTIODE ARBUSTOS</v>
          </cell>
          <cell r="C3287" t="str">
            <v>M2</v>
          </cell>
        </row>
        <row r="3288">
          <cell r="A3288" t="str">
            <v>09.005.060-0</v>
          </cell>
          <cell r="B3288" t="str">
            <v>LIMPEZA, APOS ESVAZIAMENTO, DOS FUNDOS DE LAGOS E CANAIS</v>
          </cell>
          <cell r="C3288" t="str">
            <v>M2</v>
          </cell>
        </row>
        <row r="3289">
          <cell r="A3289" t="str">
            <v>09.005.999-0</v>
          </cell>
          <cell r="B3289" t="str">
            <v>FAMILIA 09.005TRATAMENTO, CONSERVACAO E LIMPEZA</v>
          </cell>
        </row>
        <row r="3290">
          <cell r="A3290" t="str">
            <v>09.006.001-0</v>
          </cell>
          <cell r="B3290" t="str">
            <v>ATERRO C/TERRA PRETA VEGETAL, P/EXEC. DE GRAMADOS</v>
          </cell>
          <cell r="C3290" t="str">
            <v>M3</v>
          </cell>
        </row>
        <row r="3291">
          <cell r="A3291" t="str">
            <v>09.006.003-0</v>
          </cell>
          <cell r="B3291" t="str">
            <v>ENCHIMENTO DE CAVAS, SENDO 1/3 C/TERRA PRETA VEGETAL</v>
          </cell>
          <cell r="C3291" t="str">
            <v>M3</v>
          </cell>
        </row>
        <row r="3292">
          <cell r="A3292" t="str">
            <v>09.006.004-0</v>
          </cell>
          <cell r="B3292" t="str">
            <v>ADUBACAO QUIMICA C/FORMULA COMPLETA (NPKS CA-MG) E ALDRINIZADA, EM GRAMADOS</v>
          </cell>
          <cell r="C3292" t="str">
            <v>HA</v>
          </cell>
        </row>
        <row r="3293">
          <cell r="A3293" t="str">
            <v>09.006.005-0</v>
          </cell>
          <cell r="B3293" t="str">
            <v>ADUBACAO NITROGENADA EM GRAMADOS</v>
          </cell>
          <cell r="C3293" t="str">
            <v>HA</v>
          </cell>
        </row>
        <row r="3294">
          <cell r="A3294" t="str">
            <v>09.006.006-0</v>
          </cell>
          <cell r="B3294" t="str">
            <v>CALAGEM DE GRAMADOS</v>
          </cell>
          <cell r="C3294" t="str">
            <v>HA.</v>
          </cell>
        </row>
        <row r="3295">
          <cell r="A3295" t="str">
            <v>09.006.007-0</v>
          </cell>
          <cell r="B3295" t="str">
            <v>APLICACAO DE HERBICIDA SELETIVO EM GRAMADOS</v>
          </cell>
          <cell r="C3295" t="str">
            <v>HA</v>
          </cell>
        </row>
        <row r="3296">
          <cell r="A3296" t="str">
            <v>09.006.008-0</v>
          </cell>
          <cell r="B3296" t="str">
            <v>APLICACAO DE HERBICIDA DE ACAO TOTAL EM SUPERF. PAVIMENTADASC/PEDRA PORTUGUESA</v>
          </cell>
          <cell r="C3296" t="str">
            <v>HA</v>
          </cell>
        </row>
        <row r="3297">
          <cell r="A3297" t="str">
            <v>09.006.009-0</v>
          </cell>
          <cell r="B3297" t="str">
            <v>COMBATE AS FORMIGAS, C/APLIC. DE FORMICIDA, EM ENCOSTA, EXCL. ESTE</v>
          </cell>
          <cell r="C3297" t="str">
            <v>HA</v>
          </cell>
        </row>
        <row r="3298">
          <cell r="A3298" t="str">
            <v>09.006.999-0</v>
          </cell>
          <cell r="B3298" t="str">
            <v>FAMILIA 09.006ATERRO C/TERRA PRETA</v>
          </cell>
        </row>
        <row r="3299">
          <cell r="A3299" t="str">
            <v>09.007.001-0</v>
          </cell>
          <cell r="B3299" t="str">
            <v>ARRANCAMENTO E REPLANTIO DE ARVORE ADULTA, C/ALT. ATE 3,00ME DIAM. ATE 15CM</v>
          </cell>
          <cell r="C3299" t="str">
            <v>UN</v>
          </cell>
        </row>
        <row r="3300">
          <cell r="A3300" t="str">
            <v>09.007.002-0</v>
          </cell>
          <cell r="B3300" t="str">
            <v>ARRANCAMENTO E REPLANTIO DE ARVORE ADULTA, C/ALT. DE 3,00 A5,00M E DIAM. ATE 20CM</v>
          </cell>
          <cell r="C3300" t="str">
            <v>UN</v>
          </cell>
        </row>
        <row r="3301">
          <cell r="A3301" t="str">
            <v>09.007.003-0</v>
          </cell>
          <cell r="B3301" t="str">
            <v>ARRANCAMENTO E REPLANTIO DE ARVORE ADULTA, C/ALT. ACIMA DE 5,00M E MAIS DE 20CM DE DIAM.</v>
          </cell>
          <cell r="C3301" t="str">
            <v>UN</v>
          </cell>
        </row>
        <row r="3302">
          <cell r="A3302" t="str">
            <v>09.007.999-0</v>
          </cell>
          <cell r="B3302" t="str">
            <v>FAMILIA 09.007ARRANCAMENTO E REPLANTIO</v>
          </cell>
        </row>
        <row r="3303">
          <cell r="A3303" t="str">
            <v>09.009.001-0</v>
          </cell>
          <cell r="B3303" t="str">
            <v>EXECUCAO DE PAVIMENT. EM SAIBRO MELHORADO C/CIM., EM CAMADASDE 8CM DE ESP., SENDO PROPORCAO DE 5%</v>
          </cell>
          <cell r="C3303" t="str">
            <v>M2</v>
          </cell>
        </row>
        <row r="3304">
          <cell r="A3304" t="str">
            <v>09.009.002-0</v>
          </cell>
          <cell r="B3304" t="str">
            <v>EXECUCAO DE PAVIMENT. DE SAIBRO E AREIA GROSSA NO TRACO 3:1,EM CAMADAS DE 15CM</v>
          </cell>
          <cell r="C3304" t="str">
            <v>M2</v>
          </cell>
        </row>
        <row r="3305">
          <cell r="A3305" t="str">
            <v>09.009.003-0</v>
          </cell>
          <cell r="B3305" t="str">
            <v>EXECUCAO DE PAVIMENT. DE SAIBRO ARENOSO EM CAMADAS DE 10CM</v>
          </cell>
          <cell r="C3305" t="str">
            <v>M2</v>
          </cell>
        </row>
        <row r="3306">
          <cell r="A3306" t="str">
            <v>09.009.004-0</v>
          </cell>
          <cell r="B3306" t="str">
            <v>CAMADA DE PO-DE-PEDRA, ESPALHADA MANUALMENTE</v>
          </cell>
          <cell r="C3306" t="str">
            <v>M3</v>
          </cell>
        </row>
        <row r="3307">
          <cell r="A3307" t="str">
            <v>09.009.999-0</v>
          </cell>
          <cell r="B3307" t="str">
            <v>FAMILIA 09.009PAVIMENTACAO</v>
          </cell>
        </row>
        <row r="3308">
          <cell r="A3308" t="str">
            <v>09.010.001-0</v>
          </cell>
          <cell r="B3308" t="str">
            <v>CORDOES DE CONCR. SIMPLES, C/SECAO DE 10 X 25CM, MOLD. NO LOCAL</v>
          </cell>
          <cell r="C3308" t="str">
            <v>M</v>
          </cell>
        </row>
        <row r="3309">
          <cell r="A3309" t="str">
            <v>09.010.002-0</v>
          </cell>
          <cell r="B3309" t="str">
            <v>CORDOES DE CONCR. SIMPLES, PRE-MOLD., C/SECAO DE 6 X 25CM, MOLDADOS NO LOCAL</v>
          </cell>
          <cell r="C3309" t="str">
            <v>M</v>
          </cell>
        </row>
        <row r="3310">
          <cell r="A3310" t="str">
            <v>09.010.999-0</v>
          </cell>
          <cell r="B3310" t="str">
            <v>FAMILIA 09.010CORDAO DE CONCRETO</v>
          </cell>
        </row>
        <row r="3311">
          <cell r="A3311" t="str">
            <v>09.011.001-0</v>
          </cell>
          <cell r="B3311" t="str">
            <v>CORDOES DE GRAN., C/SECAO DE 10 X 25CM</v>
          </cell>
          <cell r="C3311" t="str">
            <v>M</v>
          </cell>
        </row>
        <row r="3312">
          <cell r="A3312" t="str">
            <v>09.011.999-0</v>
          </cell>
          <cell r="B3312" t="str">
            <v>FAMILIA 09.011CORDAO DE GRANITO</v>
          </cell>
        </row>
        <row r="3313">
          <cell r="A3313" t="str">
            <v>09.012.001-0</v>
          </cell>
          <cell r="B3313" t="str">
            <v>BANCO DE CONCR.APARENTE,C/ 1,50M DE COMPR.,0,45M DE LARG.E 0,10M DE ESP.,SOBRE 2 APOIOS DO MESMO MAT.,C/SECAO DE 10X30CM</v>
          </cell>
          <cell r="C3313" t="str">
            <v>UN</v>
          </cell>
        </row>
        <row r="3314">
          <cell r="A3314" t="str">
            <v>09.012.002-0</v>
          </cell>
          <cell r="B3314" t="str">
            <v>BANCO DE CONCR. APARENTE, C/ 0,45M DE LARG. E 0,10M DE ESP.,SOBRE 2 APOIOS DO MESMO MAT., C/SECAO DE 10 X 30CM</v>
          </cell>
          <cell r="C3314" t="str">
            <v>M</v>
          </cell>
        </row>
        <row r="3315">
          <cell r="A3315" t="str">
            <v>09.012.003-0</v>
          </cell>
          <cell r="B3315" t="str">
            <v>BANCO DE CONCR. ARMADO, MED. 2,00 X 0,45 X 0,10M, C/ 0,40M DE ALT., APOIADO EM 2 BL. DE CONCR. DE 0,10 X 0,30 X 0,40M</v>
          </cell>
          <cell r="C3315" t="str">
            <v>UN</v>
          </cell>
        </row>
        <row r="3316">
          <cell r="A3316" t="str">
            <v>09.012.004-0</v>
          </cell>
          <cell r="B3316" t="str">
            <v>MESA DE CONCR. ARMADO, C/ 4 BANCOS, REVEST. C/ARG. DE CIM. EAREIA 1:4</v>
          </cell>
          <cell r="C3316" t="str">
            <v>UN</v>
          </cell>
        </row>
        <row r="3317">
          <cell r="A3317" t="str">
            <v>09.012.999-0</v>
          </cell>
          <cell r="B3317" t="str">
            <v>FAMILIA 09.012BANCO DE CONCRETO APARENTE</v>
          </cell>
        </row>
        <row r="3318">
          <cell r="A3318" t="str">
            <v>09.013.001-0</v>
          </cell>
          <cell r="B3318" t="str">
            <v>BANCO DE PRANCHA DE CANELA, C/ 2 PES DO MESMO MAT., ACAB. AOLEO, C/ 2 DEMAOS DIRETAMENTE SOBRE A MAD.</v>
          </cell>
          <cell r="C3318" t="str">
            <v>UN</v>
          </cell>
        </row>
        <row r="3319">
          <cell r="A3319" t="str">
            <v>09.013.002-0</v>
          </cell>
          <cell r="B3319" t="str">
            <v>BANCO P/JARDIM EM REGUAS DE MAD. DE LEI, PRESAS C/PARAFUSOSNOS PES DE FºFº</v>
          </cell>
          <cell r="C3319" t="str">
            <v>UN</v>
          </cell>
        </row>
        <row r="3320">
          <cell r="A3320" t="str">
            <v>09.013.010-0</v>
          </cell>
          <cell r="B3320" t="str">
            <v>BANCO DE MAD. EM MACARANDUBA, EM RIPAS DE 8 X 2,5CM, FIX. EMESTRUT. DE 7,5 X 4CM</v>
          </cell>
          <cell r="C3320" t="str">
            <v>M</v>
          </cell>
        </row>
        <row r="3321">
          <cell r="A3321" t="str">
            <v>09.013.015-0</v>
          </cell>
          <cell r="B3321" t="str">
            <v>MESA DE JARDIM, EXECUTADA EM PC. DE MACARANDUBA DE 7 X 22CMFIX. EM 2 APOIOS DE CONCR.</v>
          </cell>
          <cell r="C3321" t="str">
            <v>UN</v>
          </cell>
        </row>
        <row r="3322">
          <cell r="A3322" t="str">
            <v>09.013.016-0</v>
          </cell>
          <cell r="B3322" t="str">
            <v>BANCO DE JARDIM, EXECUTADO C/ 1 PC. DE MACARANDUBA DE 30 X 7CM FIX. EM 2 APOIOS DE CONCR.</v>
          </cell>
          <cell r="C3322" t="str">
            <v>UN</v>
          </cell>
        </row>
        <row r="3323">
          <cell r="A3323" t="str">
            <v>09.013.999-0</v>
          </cell>
          <cell r="B3323" t="str">
            <v>INDICE 08.013.999BANCO PRANCHA</v>
          </cell>
        </row>
        <row r="3324">
          <cell r="A3324" t="str">
            <v>09.015.003-0</v>
          </cell>
          <cell r="B3324" t="str">
            <v>ALAMBRADO DE TELA DE CHAPA EXPANDIDA FIX. EM MONTANTE DE TUBO GALV. 1.1/2", C/CARAPUCAS DO MESMO MAT. DO TUBO</v>
          </cell>
          <cell r="C3324" t="str">
            <v>M2</v>
          </cell>
        </row>
        <row r="3325">
          <cell r="A3325" t="str">
            <v>09.015.005-0</v>
          </cell>
          <cell r="B3325" t="str">
            <v>ALAMBRADO EM TELA DE ARAME GALV. Nº14, MALHA LOSANGO, C/ALT.TOTAL DE 2,5CM ACIMA DO TER.</v>
          </cell>
          <cell r="C3325" t="str">
            <v>M2</v>
          </cell>
        </row>
        <row r="3326">
          <cell r="A3326" t="str">
            <v>09.015.006-0</v>
          </cell>
          <cell r="B3326" t="str">
            <v>ALAMBRADO P/CAMPO DE ESPORTE, EM POSTES TUBO FºGALV., C/TELAARAME Nº12, FIX. EM PRISMAS DE CONCR.</v>
          </cell>
          <cell r="C3326" t="str">
            <v>M2</v>
          </cell>
        </row>
        <row r="3327">
          <cell r="A3327" t="str">
            <v>09.015.007-0</v>
          </cell>
          <cell r="B3327" t="str">
            <v>ALAMBRADO P/CAMPO ESPORTE, 3,00 X 6,00M, EM TELA GALV. Nº12</v>
          </cell>
          <cell r="C3327" t="str">
            <v>M2</v>
          </cell>
        </row>
        <row r="3328">
          <cell r="A3328" t="str">
            <v>09.015.008-0</v>
          </cell>
          <cell r="B3328" t="str">
            <v>ALAMBRADO P/CAMPO ESPORTE, 3,00 X 4,50M EM TELA GALV.</v>
          </cell>
          <cell r="C3328" t="str">
            <v>M2</v>
          </cell>
        </row>
        <row r="3329">
          <cell r="A3329" t="str">
            <v>09.015.010-0</v>
          </cell>
          <cell r="B3329" t="str">
            <v>ALAMBRADO C/ATE 2,00M DE ALT., C/TELA DE ARAME GALV. Nº12, FIX. EM TUBOS DE FºGALV. 2"</v>
          </cell>
          <cell r="C3329" t="str">
            <v>M2</v>
          </cell>
        </row>
        <row r="3330">
          <cell r="A3330" t="str">
            <v>09.015.015-0</v>
          </cell>
          <cell r="B3330" t="str">
            <v>ALAMBRADO P/CAMPO DE ESPORTE, VOLEI OU BASQUETE, C/ 1,00M DEALT., EM TUBOS DE FºGALV. 2", EXCL. A BASE DE FIXACAO E TELA</v>
          </cell>
          <cell r="C3330" t="str">
            <v>M2</v>
          </cell>
        </row>
        <row r="3331">
          <cell r="A3331" t="str">
            <v>09.015.020-0</v>
          </cell>
          <cell r="B3331" t="str">
            <v>ALAMBRADO P/CABECEIRA DE CAMPO DE ESPORTES, EM TUBO DE FºGALV. 2", C/TELA DE ARAME Nº12, MALHA 7,5CM</v>
          </cell>
          <cell r="C3331" t="str">
            <v>M2</v>
          </cell>
        </row>
        <row r="3332">
          <cell r="A3332" t="str">
            <v>09.015.025-0</v>
          </cell>
          <cell r="B3332" t="str">
            <v>ALAMBRADO DE TELA FORMADA P/BARRAS DE ACO CA-60, SOLDADA EMPOSTES DE TUBO DE FºGALV.</v>
          </cell>
          <cell r="C3332" t="str">
            <v>M2</v>
          </cell>
        </row>
        <row r="3333">
          <cell r="A3333" t="str">
            <v>09.015.030-0</v>
          </cell>
          <cell r="B3333" t="str">
            <v>ALAMBRADO EM TELA DE ARAME GALV. Nº12, MALHA LOSANGO DE 7,5CM, ALT. DE 2,00M OU MAIS E 0,30M DE ABA A 45°</v>
          </cell>
          <cell r="C3333" t="str">
            <v>M2</v>
          </cell>
        </row>
        <row r="3334">
          <cell r="A3334" t="str">
            <v>09.015.032-0</v>
          </cell>
          <cell r="B3334" t="str">
            <v>ALAMBRADO EM TELA DE ARAME GALV. Nº12, MALHA LOSANGO DE 7,5CM, ALT. DE 4,00M OU MAIS, TUBO HORIZ. A 4,00M</v>
          </cell>
          <cell r="C3334" t="str">
            <v>M2</v>
          </cell>
        </row>
        <row r="3335">
          <cell r="A3335" t="str">
            <v>09.015.034-0</v>
          </cell>
          <cell r="B3335" t="str">
            <v>ALAMBRADO EM TELA DE ARAME GALV. Nº12, MALHA LOSANGO DE 7,5CM, C/ALT. DE 2,00M SOBRE MURETA DE ALVEN.</v>
          </cell>
          <cell r="C3335" t="str">
            <v>M2</v>
          </cell>
        </row>
        <row r="3336">
          <cell r="A3336" t="str">
            <v>09.015.036-0</v>
          </cell>
          <cell r="B3336" t="str">
            <v>ALAMBRADO EM TELA DE ARAME GALV. Nº12, MALHA LOSANGO DE 7,5CM, C/ALT. DE 1,70M E TUBOS C/DIAM. VERT. DE 2"</v>
          </cell>
          <cell r="C3336" t="str">
            <v>M2</v>
          </cell>
        </row>
        <row r="3337">
          <cell r="A3337" t="str">
            <v>09.015.500-0</v>
          </cell>
          <cell r="B3337" t="str">
            <v>UNIDADE DE REF. P/RECUPERACAO DE ALAMBRADO</v>
          </cell>
          <cell r="C3337" t="str">
            <v>UR</v>
          </cell>
        </row>
        <row r="3338">
          <cell r="A3338" t="str">
            <v>09.015.999-0</v>
          </cell>
          <cell r="B3338" t="str">
            <v>FAMILIA 09.015ALAMBRADOS</v>
          </cell>
        </row>
        <row r="3339">
          <cell r="A3339" t="str">
            <v>09.016.060-0</v>
          </cell>
          <cell r="B3339" t="str">
            <v>TUBO DE FºGALV. DE 1.1/2"</v>
          </cell>
          <cell r="C3339" t="str">
            <v>M</v>
          </cell>
        </row>
        <row r="3340">
          <cell r="A3340" t="str">
            <v>09.016.061-0</v>
          </cell>
          <cell r="B3340" t="str">
            <v>TUBO DE FºGALV. DE 2"</v>
          </cell>
          <cell r="C3340" t="str">
            <v>M</v>
          </cell>
        </row>
        <row r="3341">
          <cell r="A3341" t="str">
            <v>09.016.999-0</v>
          </cell>
          <cell r="B3341" t="str">
            <v>FAMILIA 09.016</v>
          </cell>
          <cell r="C3341" t="str">
            <v>0</v>
          </cell>
        </row>
        <row r="3342">
          <cell r="A3342" t="str">
            <v>09.020.070-0</v>
          </cell>
          <cell r="B3342" t="str">
            <v>TELA DE ARAME GALV. Nº14, MALHA LOSANGO 6 X 6CM</v>
          </cell>
          <cell r="C3342" t="str">
            <v>M2</v>
          </cell>
        </row>
        <row r="3343">
          <cell r="A3343" t="str">
            <v>09.020.075-0</v>
          </cell>
          <cell r="B3343" t="str">
            <v>TELA DE ARAME GALV. Nº12, MALHA QUADRADA DE 2,5 X 2,5CM</v>
          </cell>
          <cell r="C3343" t="str">
            <v>M2</v>
          </cell>
        </row>
        <row r="3344">
          <cell r="A3344" t="str">
            <v>09.020.076-0</v>
          </cell>
          <cell r="B3344" t="str">
            <v>TELA DE ARAME GALV. Nº12, MALHA LOSANGO DE 5 X 5CM, PRESA AARMACAO DE TUBO DE FºGALV.</v>
          </cell>
          <cell r="C3344" t="str">
            <v>M2</v>
          </cell>
        </row>
        <row r="3345">
          <cell r="A3345" t="str">
            <v>09.020.080-0</v>
          </cell>
          <cell r="B3345" t="str">
            <v>TELA DE ARAME GALV. Nº12, PLASTIF., MALHA QUADRADA DE 7,5 X7,5CM</v>
          </cell>
          <cell r="C3345" t="str">
            <v>M2</v>
          </cell>
        </row>
        <row r="3346">
          <cell r="A3346" t="str">
            <v>09.020.085-0</v>
          </cell>
          <cell r="B3346" t="str">
            <v>TELA ARAME GALV., FORMADA P/BARRAS DE ACO CA-60, CRUZADAS ESOLDADAS ENTRE SI FORMANDO MALHAS DE 8 X 10CM, FIO 3MM</v>
          </cell>
          <cell r="C3346" t="str">
            <v>M2</v>
          </cell>
        </row>
        <row r="3347">
          <cell r="A3347" t="str">
            <v>09.020.999-0</v>
          </cell>
          <cell r="B3347" t="str">
            <v>FAMILIA 09.020</v>
          </cell>
          <cell r="C3347" t="str">
            <v>0</v>
          </cell>
        </row>
        <row r="3348">
          <cell r="A3348" t="str">
            <v>09.025.100-0</v>
          </cell>
          <cell r="B3348" t="str">
            <v>CANTONEIRA DE 3/4" X 3/4" X 1/8"</v>
          </cell>
          <cell r="C3348" t="str">
            <v>M</v>
          </cell>
        </row>
        <row r="3349">
          <cell r="A3349" t="str">
            <v>09.025.999-0</v>
          </cell>
          <cell r="B3349" t="str">
            <v>FAMILIA 09.025</v>
          </cell>
          <cell r="C3349" t="str">
            <v>0</v>
          </cell>
        </row>
        <row r="3350">
          <cell r="A3350" t="str">
            <v>CATEGORIA 10 - FUNDAÇÕES</v>
          </cell>
        </row>
        <row r="3352">
          <cell r="A3352" t="str">
            <v>10.001.004-1</v>
          </cell>
          <cell r="B3352" t="str">
            <v>CRAVACAO DE ESTACAS DE EUCALIPTO, C/DIAM. DE 25CM, EM TER. DE FRACA RESISTENCIA A PENETRACAO</v>
          </cell>
          <cell r="C3352" t="str">
            <v>M</v>
          </cell>
        </row>
        <row r="3353">
          <cell r="A3353" t="str">
            <v>10.001.005-1</v>
          </cell>
          <cell r="B3353" t="str">
            <v>CRAVACAO DE ESTACAS DE EUCALIPTO, C/DIAM. DE 25CM, EM TER. DE MEDIA RESISTENCIA A PENETRACAO</v>
          </cell>
          <cell r="C3353" t="str">
            <v>M</v>
          </cell>
        </row>
        <row r="3354">
          <cell r="A3354" t="str">
            <v>10.001.999-0</v>
          </cell>
          <cell r="B3354" t="str">
            <v>FAMILIA 10.001CRAVACAO DE ESTACA DE EUCALIPTO</v>
          </cell>
        </row>
        <row r="3355">
          <cell r="A3355" t="str">
            <v>10.002.002-0</v>
          </cell>
          <cell r="B3355" t="str">
            <v>CRAVACAO DE ESTACA DE ACO, PERFIL "H" DE 6" X 6", 1ª ALMA, EM TER. DE FRACA RESISTENCIA A PENETRACAO</v>
          </cell>
          <cell r="C3355" t="str">
            <v>M</v>
          </cell>
        </row>
        <row r="3356">
          <cell r="A3356" t="str">
            <v>10.002.003-0</v>
          </cell>
          <cell r="B3356" t="str">
            <v>CRAVACAO DE ESTACA DE ACO, PERFIL "H" DE 6" X 6", 1ª ALMA, EM TER. DE MEDIA RESISTENCIA A PENETRACAO</v>
          </cell>
          <cell r="C3356" t="str">
            <v>M</v>
          </cell>
        </row>
        <row r="3357">
          <cell r="A3357" t="str">
            <v>10.002.004-0</v>
          </cell>
          <cell r="B3357" t="str">
            <v>CRAVACAO DE ESTACA DE ACO, PERFIL "H" DE 6" X 6", 1ª ALMA, EM TER. DE FORTE RESISTENCIA A PENETRACAO</v>
          </cell>
          <cell r="C3357" t="str">
            <v>M</v>
          </cell>
        </row>
        <row r="3358">
          <cell r="A3358" t="str">
            <v>10.002.010-0</v>
          </cell>
          <cell r="B3358" t="str">
            <v>CRAVACAO DE ESTACA, TRILHO TR-25, SIMPLES, EM TER. DE MEDIARESISTENCIA A PENETRACAO</v>
          </cell>
          <cell r="C3358" t="str">
            <v>M</v>
          </cell>
        </row>
        <row r="3359">
          <cell r="A3359" t="str">
            <v>10.002.015-0</v>
          </cell>
          <cell r="B3359" t="str">
            <v>CRAVACAO DE ESTACA, TRILHO TR-25, DUPLO, EM TER. DE MEDIA RESISTENCIA A PENETRACAO</v>
          </cell>
          <cell r="C3359" t="str">
            <v>M</v>
          </cell>
        </row>
        <row r="3360">
          <cell r="A3360" t="str">
            <v>10.002.020-0</v>
          </cell>
          <cell r="B3360" t="str">
            <v>CRAVACAO DE ESTACA, TRILHO TR-25, TRIPLO, EM TER. DE MEDIA RESISTENCIA A PENETRACAO</v>
          </cell>
          <cell r="C3360" t="str">
            <v>M</v>
          </cell>
        </row>
        <row r="3361">
          <cell r="A3361" t="str">
            <v>10.002.025-0</v>
          </cell>
          <cell r="B3361" t="str">
            <v>CRAVACAO DE ESTACA, TRILHO TR-32, SIMPLES, EM TER. DE MEDIARESISTENCIA A PENETRACAO</v>
          </cell>
          <cell r="C3361" t="str">
            <v>M</v>
          </cell>
        </row>
        <row r="3362">
          <cell r="A3362" t="str">
            <v>10.002.030-0</v>
          </cell>
          <cell r="B3362" t="str">
            <v>CRAVACAO DE ESTACA, TRILHO TR-32, DUPLO, EM TER. DE MEDIA RESISTENCIA A PENETRACAO</v>
          </cell>
          <cell r="C3362" t="str">
            <v>M</v>
          </cell>
        </row>
        <row r="3363">
          <cell r="A3363" t="str">
            <v>10.002.035-0</v>
          </cell>
          <cell r="B3363" t="str">
            <v>CRAVACAO DE ESTACA, TRILHO TR-32, TRIPLO, EM TER. DE MEDIA RESISTENCIA A PENETRACAO</v>
          </cell>
          <cell r="C3363" t="str">
            <v>M</v>
          </cell>
        </row>
        <row r="3364">
          <cell r="A3364" t="str">
            <v>10.002.040-0</v>
          </cell>
          <cell r="B3364" t="str">
            <v>CRAVACAO DE ESTACA, TRILHO TR-37, SIMPLES, EM TER. DE MEDIARESISTENCIA A PENETRACAO</v>
          </cell>
          <cell r="C3364" t="str">
            <v>M</v>
          </cell>
        </row>
        <row r="3365">
          <cell r="A3365" t="str">
            <v>10.002.045-0</v>
          </cell>
          <cell r="B3365" t="str">
            <v>CRAVACAO DE ESTACA, TRILHO TR-37, DUPLO, EM TER. DE MEDIA RESISTENCIA A PENETRACAO</v>
          </cell>
          <cell r="C3365" t="str">
            <v>M</v>
          </cell>
        </row>
        <row r="3366">
          <cell r="A3366" t="str">
            <v>10.002.050-0</v>
          </cell>
          <cell r="B3366" t="str">
            <v>CRAVACAO DE ESTACA, TRILHO TR-37, TRIPLO, EM TER. DE MEDIA RESISTENCIA A PENETRACAO</v>
          </cell>
          <cell r="C3366" t="str">
            <v>M</v>
          </cell>
        </row>
        <row r="3367">
          <cell r="A3367" t="str">
            <v>10.002.055-0</v>
          </cell>
          <cell r="B3367" t="str">
            <v>CRAVACAO DE ESTACA, TRILHO TR-45, SIMPLES, EM TER. DE MEDIARESISTENCIA A PENETRACAO</v>
          </cell>
          <cell r="C3367" t="str">
            <v>M</v>
          </cell>
        </row>
        <row r="3368">
          <cell r="A3368" t="str">
            <v>10.002.060-0</v>
          </cell>
          <cell r="B3368" t="str">
            <v>CRAVACAO DE ESTACA, TRILHO TR-45, DUPLO, EM TER. DE MEDIA RESISTENCIA A PENETRACAO</v>
          </cell>
          <cell r="C3368" t="str">
            <v>M</v>
          </cell>
        </row>
        <row r="3369">
          <cell r="A3369" t="str">
            <v>10.002.065-0</v>
          </cell>
          <cell r="B3369" t="str">
            <v>CRAVACAO DE ESTACA, TRILHO TR-45, TRIPLO, EM TER. DE MEDIA RESISTENCIA A PENETRACAO</v>
          </cell>
          <cell r="C3369" t="str">
            <v>M</v>
          </cell>
        </row>
        <row r="3370">
          <cell r="A3370" t="str">
            <v>10.002.070-0</v>
          </cell>
          <cell r="B3370" t="str">
            <v>CRAVACAO DE ESTACA, TRILHO TR-50, SIMPLES, EM TER. DE MEDIARESISTENCIA A PENETRACAO</v>
          </cell>
          <cell r="C3370" t="str">
            <v>M</v>
          </cell>
        </row>
        <row r="3371">
          <cell r="A3371" t="str">
            <v>10.002.075-0</v>
          </cell>
          <cell r="B3371" t="str">
            <v>CRAVACAO DE ESTACA, TRILHO TR-50, DUPLO, EM TER. DE MEDIA RESISTENCIA A PENETRACAO</v>
          </cell>
          <cell r="C3371" t="str">
            <v>M</v>
          </cell>
        </row>
        <row r="3372">
          <cell r="A3372" t="str">
            <v>10.002.080-0</v>
          </cell>
          <cell r="B3372" t="str">
            <v>CRAVACAO DE ESTACA, TRILHO TR-50, TRIPLO, EM TER. DE MEDIA RESISTENCIA A PENETRACAO</v>
          </cell>
          <cell r="C3372" t="str">
            <v>M</v>
          </cell>
        </row>
        <row r="3373">
          <cell r="A3373" t="str">
            <v>10.002.085-0</v>
          </cell>
          <cell r="B3373" t="str">
            <v>CRAVACAO DE ESTACA, TRILHO TR-57, SIMPLES, EM TER. DE MEDIARESISTENCIA A PENETRACAO</v>
          </cell>
          <cell r="C3373" t="str">
            <v>M</v>
          </cell>
        </row>
        <row r="3374">
          <cell r="A3374" t="str">
            <v>10.002.090-0</v>
          </cell>
          <cell r="B3374" t="str">
            <v>CRAVACAO DE ESTACA, TRILHO TR-57, DUPLO, EM TER. DE MEDIA RESISTENCIA A PENETRACAO</v>
          </cell>
          <cell r="C3374" t="str">
            <v>M</v>
          </cell>
        </row>
        <row r="3375">
          <cell r="A3375" t="str">
            <v>10.002.095-0</v>
          </cell>
          <cell r="B3375" t="str">
            <v>CRAVACAO DE ESTACA, TRILHO TR-57, TRIPLO, EM TER. DE MEDIA RESISTENCIA A PENETRACAO</v>
          </cell>
          <cell r="C3375" t="str">
            <v>M</v>
          </cell>
        </row>
        <row r="3376">
          <cell r="A3376" t="str">
            <v>10.002.500-0</v>
          </cell>
          <cell r="B3376" t="str">
            <v>UNIDADE DE REF. P/SERV. DE FUNDACAO EM PERFIS MET.</v>
          </cell>
          <cell r="C3376" t="str">
            <v>UR</v>
          </cell>
        </row>
        <row r="3377">
          <cell r="A3377" t="str">
            <v>10.002.999-0</v>
          </cell>
          <cell r="B3377" t="str">
            <v>FAMILIA 10.002CRAVACAO DE ESTACA DE ACO</v>
          </cell>
        </row>
        <row r="3378">
          <cell r="A3378" t="str">
            <v>10.003.005-1</v>
          </cell>
          <cell r="B3378" t="str">
            <v>ESTACA RAIZ C/DIAM. DE 4" P/CARGA DE 10T, INJECAO DE ARG., INCL. FORN. DOS MAT. (CIM., AREIA E ACO), EXCL. PERF.</v>
          </cell>
          <cell r="C3378" t="str">
            <v>M</v>
          </cell>
        </row>
        <row r="3379">
          <cell r="A3379" t="str">
            <v>10.003.006-0</v>
          </cell>
          <cell r="B3379" t="str">
            <v>ESTACA RAIZ C/DIAM. DE 4" P/CARGA DE 10T, INJECAO DE ARG., EXCL. FORN. DOS MAT. (CIM., AREIA E ACO) E PERF.</v>
          </cell>
          <cell r="C3379" t="str">
            <v>M</v>
          </cell>
        </row>
        <row r="3380">
          <cell r="A3380" t="str">
            <v>10.003.010-0</v>
          </cell>
          <cell r="B3380" t="str">
            <v>ESTACA RAIZ C/DIAM. DE 4" P/CARGA DE 15T, INJECAO DE ARG., INCL. FORN. DOS MAT. (CIM., AREIA E ACO), EXCL. PERF.</v>
          </cell>
          <cell r="C3380" t="str">
            <v>M</v>
          </cell>
        </row>
        <row r="3381">
          <cell r="A3381" t="str">
            <v>10.003.011-0</v>
          </cell>
          <cell r="B3381" t="str">
            <v>ESTACA RAIZ C/DIAM. DE 4" P/CARGA DE 15T, INJECAO DE ARG., EXCL. FORN. DOS MAT. (CIM., AREIA E ACO) E PERF.</v>
          </cell>
          <cell r="C3381" t="str">
            <v>M</v>
          </cell>
        </row>
        <row r="3382">
          <cell r="A3382" t="str">
            <v>10.003.015-0</v>
          </cell>
          <cell r="B3382" t="str">
            <v>ESTACA RAIZ C/DIAM. DE 4" P/CARGA DE 20T, INJECAO DE ARG., INCL. FORN. DOS MAT. (CIM., AREIA E ACO), EXCL. PERF.</v>
          </cell>
          <cell r="C3382" t="str">
            <v>M</v>
          </cell>
        </row>
        <row r="3383">
          <cell r="A3383" t="str">
            <v>10.003.016-0</v>
          </cell>
          <cell r="B3383" t="str">
            <v>ESTACA RAIZ C/DIAM. DE 4" P/CARGA DE 20T, INJECAO DE ARG., EXCL. FORN. DOS MAT. (CIM., AREIA E ACO) E PERF.</v>
          </cell>
          <cell r="C3383" t="str">
            <v>M</v>
          </cell>
        </row>
        <row r="3384">
          <cell r="A3384" t="str">
            <v>10.003.020-0</v>
          </cell>
          <cell r="B3384" t="str">
            <v>ESTACA RAIZ C/DIAM. DE 5" P/CARGA DE 25T, INJECAO DE ARG., INCL. FORN. DOS MAT. (CIM., AREIA E ACO), EXCL. PERF.</v>
          </cell>
          <cell r="C3384" t="str">
            <v>M</v>
          </cell>
        </row>
        <row r="3385">
          <cell r="A3385" t="str">
            <v>10.003.021-0</v>
          </cell>
          <cell r="B3385" t="str">
            <v>ESTACA RAIZ C/DIAM. DE 5" P/CARGA DE 25T, INJECAO DE ARG., EXCL. FORN. DOS MAT. (CIM., AREIA E ACO) E PERF.</v>
          </cell>
          <cell r="C3385" t="str">
            <v>M</v>
          </cell>
        </row>
        <row r="3386">
          <cell r="A3386" t="str">
            <v>10.003.025-0</v>
          </cell>
          <cell r="B3386" t="str">
            <v>ESTACA RAIZ C/DIAM. DE 6" P/CARGA DE 35T, INJECAO DE ARG., INCL. FORN. DOS MAT. (CIM., AREIA E ACO), EXCL. PERF.</v>
          </cell>
          <cell r="C3386" t="str">
            <v>M</v>
          </cell>
        </row>
        <row r="3387">
          <cell r="A3387" t="str">
            <v>10.003.026-0</v>
          </cell>
          <cell r="B3387" t="str">
            <v>ESTACA RAIZ C/DIAM. DE 6" P/CARGA DE 35T, INJECAO DE ARG., EXCL. FORN. DOS MAT. (CIMENTO, AREIA E ACO) E PERF.</v>
          </cell>
          <cell r="C3387" t="str">
            <v>M</v>
          </cell>
        </row>
        <row r="3388">
          <cell r="A3388" t="str">
            <v>10.003.030-0</v>
          </cell>
          <cell r="B3388" t="str">
            <v>ESTACA RAIZ C/DIAM. DE 8" P/CARGA DE 50T, INJECAO DE ARG., INCL. FORN. DOS MAT. (CIM., AREIA E ACO), EXCL. PERF.</v>
          </cell>
          <cell r="C3388" t="str">
            <v>M</v>
          </cell>
        </row>
        <row r="3389">
          <cell r="A3389" t="str">
            <v>10.003.031-0</v>
          </cell>
          <cell r="B3389" t="str">
            <v>ESTACA RAIZ C/DIAM. DE 8" P/CARGA DE 50T, INJECAO DE ARG., EXCL. FORN. DOS MAT. (CIM., AREIA E ACO) E PERF.</v>
          </cell>
          <cell r="C3389" t="str">
            <v>M</v>
          </cell>
        </row>
        <row r="3390">
          <cell r="A3390" t="str">
            <v>10.003.035-0</v>
          </cell>
          <cell r="B3390" t="str">
            <v>ESTACA RAIZ C/DIAM. DE 8" P/CARGA DE 65T, INJECAO DE ARG., INCL. FORN. DOS MAT. (CIM., AREIA E ACO), EXCL. PERF.</v>
          </cell>
          <cell r="C3390" t="str">
            <v>M</v>
          </cell>
        </row>
        <row r="3391">
          <cell r="A3391" t="str">
            <v>10.003.036-0</v>
          </cell>
          <cell r="B3391" t="str">
            <v>ESTACA RAIZ C/DIAM. DE 8" P/CARGA DE 65T, INJECAO DE ARG., EXCL. FORN. DOS MAT. (CIM., AREIA E ACO) E PERF.</v>
          </cell>
          <cell r="C3391" t="str">
            <v>M</v>
          </cell>
        </row>
        <row r="3392">
          <cell r="A3392" t="str">
            <v>10.003.040-0</v>
          </cell>
          <cell r="B3392" t="str">
            <v>ESTACA RAIZ C/DIAM. DE 8" P/CARGA DE 80T, INJECAO DE ARG., INCL. FORN.DOS MAT. (CIM., AREIA E ACO), EXCL. PERF.</v>
          </cell>
          <cell r="C3392" t="str">
            <v>M</v>
          </cell>
        </row>
        <row r="3393">
          <cell r="A3393" t="str">
            <v>10.003.041-0</v>
          </cell>
          <cell r="B3393" t="str">
            <v>ESTACA RAIZ C/DIAM. DE 8" P/CARGA DE 80T, INJECAO DE ARG., EXCL. FORN. DOS MAT. (CIM., AREIA E ACO) E PERF.</v>
          </cell>
          <cell r="C3393" t="str">
            <v>M</v>
          </cell>
        </row>
        <row r="3394">
          <cell r="A3394" t="str">
            <v>10.003.045-0</v>
          </cell>
          <cell r="B3394" t="str">
            <v>ESTACA RAIZ C/DIAM. DE 10" P/CARGA DE 110T, INJECAO DE ARG.,INCL. FORN. DOS MAT. (CIM., AREIA E ACO), EXCL. PERF.</v>
          </cell>
          <cell r="C3394" t="str">
            <v>M</v>
          </cell>
        </row>
        <row r="3395">
          <cell r="A3395" t="str">
            <v>10.003.046-0</v>
          </cell>
          <cell r="B3395" t="str">
            <v>ESTACA RAIZ C/DIAM. DE 10" P/CARGA DE 110T, INJECAO DE ARG.,EXCL. FORN. DOS MAT. (CIM., AREIA E ACO) E PERF.</v>
          </cell>
          <cell r="C3395" t="str">
            <v>M</v>
          </cell>
        </row>
        <row r="3396">
          <cell r="A3396" t="str">
            <v>10.003.100-0</v>
          </cell>
          <cell r="B3396" t="str">
            <v>ESTACA INJETADA TUBULAR, P/CARGA ATE 12T, TUBO SCH 40 DIAM.DE 3", NA VALV. MANCHETE, EXCL. PERF.</v>
          </cell>
          <cell r="C3396" t="str">
            <v>M</v>
          </cell>
        </row>
        <row r="3397">
          <cell r="A3397" t="str">
            <v>10.003.101-0</v>
          </cell>
          <cell r="B3397" t="str">
            <v>ESTACA INJETADA TUBULAR, P/CARGA ATE 12T, TUBO SCH 40 DIAM.DE 3", NA VALV. MANCHETE, EXCL. FORN. DOS MAT. E PERF.</v>
          </cell>
          <cell r="C3397" t="str">
            <v>M</v>
          </cell>
        </row>
        <row r="3398">
          <cell r="A3398" t="str">
            <v>10.003.110-0</v>
          </cell>
          <cell r="B3398" t="str">
            <v>ESTACA INJETADA TUBULAR,P/CARGA ATE 20T, TUBO SCH 40 DIAM.DE4", NA VALV.MANCHETE,INCL.FORN.DOS MAT.E INJECAO,EXCL.PERF.</v>
          </cell>
          <cell r="C3398" t="str">
            <v>M</v>
          </cell>
        </row>
        <row r="3399">
          <cell r="A3399" t="str">
            <v>10.003.111-0</v>
          </cell>
          <cell r="B3399" t="str">
            <v>ESTACA INJETADA TUBULAR, P/CARGA ATE 20T, TUBO SCH 40 DIAM.DE 4", NA VALV. MANCHETE, EXCL. FORN. DOS MAT. E PERF.</v>
          </cell>
          <cell r="C3399" t="str">
            <v>M</v>
          </cell>
        </row>
        <row r="3400">
          <cell r="A3400" t="str">
            <v>10.003.120-0</v>
          </cell>
          <cell r="B3400" t="str">
            <v>ESTACA INJETADA TUBULAR,P/CARGA ATE 40T,TUBO SCH 40 DIAM. DE5", NA VALV.MANCHETE,INCL.FORN.DOS MAT.E INJECAO,EXCL.PERF.</v>
          </cell>
          <cell r="C3400" t="str">
            <v>M</v>
          </cell>
        </row>
        <row r="3401">
          <cell r="A3401" t="str">
            <v>10.003.121-0</v>
          </cell>
          <cell r="B3401" t="str">
            <v>ESTACA INJETADA TUBULAR, P/CARGA ATE 40T, TUBO SCH 40 DIAM.DE 5", NA VALV. MANCHETE, EXCL. FORN. DOS MAT. E PERF.</v>
          </cell>
          <cell r="C3401" t="str">
            <v>M</v>
          </cell>
        </row>
        <row r="3402">
          <cell r="A3402" t="str">
            <v>10.003.130-0</v>
          </cell>
          <cell r="B3402" t="str">
            <v>ESTACA INJETADA TUBULAR,P/CARGA ATE 60T, TUBO SCH 40 DIAM.DE6", NA VALV.MANCHETE,INCL.FORN.DOS MAT.E INJECAO,EXCL.PERF.</v>
          </cell>
          <cell r="C3402" t="str">
            <v>M</v>
          </cell>
        </row>
        <row r="3403">
          <cell r="A3403" t="str">
            <v>10.003.131-0</v>
          </cell>
          <cell r="B3403" t="str">
            <v>ESTACA INJETADA TUBULAR, P/CARGA ATE 60T, TUBO SCH 40 DIAM.DE 6", NA VALV. MANCHETE, EXCL. FORN. DOS MAT. E PERF.</v>
          </cell>
          <cell r="C3403" t="str">
            <v>M</v>
          </cell>
        </row>
        <row r="3404">
          <cell r="A3404" t="str">
            <v>10.003.999-0</v>
          </cell>
          <cell r="B3404" t="str">
            <v>FAMILIA 10.003ESTACA "RAIZ"</v>
          </cell>
        </row>
        <row r="3405">
          <cell r="A3405" t="str">
            <v>10.004.130-0</v>
          </cell>
          <cell r="B3405" t="str">
            <v>ESTACAS PRE-FABRICADAS DE CONCR. P/CARGA DE TRAB. DE COMPR.AXIAL DE ATE 250KN (25TF)</v>
          </cell>
          <cell r="C3405" t="str">
            <v>M</v>
          </cell>
        </row>
        <row r="3406">
          <cell r="A3406" t="str">
            <v>10.004.135-0</v>
          </cell>
          <cell r="B3406" t="str">
            <v>ESTACAS PRE-FABRICADAS DE CONCR. P/CARGA DE TRAB. DE COMPR.AXIAL DE ATE 350KN (35TF)</v>
          </cell>
          <cell r="C3406" t="str">
            <v>M</v>
          </cell>
        </row>
        <row r="3407">
          <cell r="A3407" t="str">
            <v>10.004.140-0</v>
          </cell>
          <cell r="B3407" t="str">
            <v>ESTACAS PRE-FABRICADAS DE CONCR. P/CARGA DE TRAB. DE COMPR.AXIAL DE ATE 450KN (45TF)</v>
          </cell>
          <cell r="C3407" t="str">
            <v>M</v>
          </cell>
        </row>
        <row r="3408">
          <cell r="A3408" t="str">
            <v>10.004.145-0</v>
          </cell>
          <cell r="B3408" t="str">
            <v>ESTACAS PRE-FABRICADAS DE CONCR. P/CARGA DE TRAB. DE COMPR.AXIAL DE ATE 600KN (60TF)</v>
          </cell>
          <cell r="C3408" t="str">
            <v>M</v>
          </cell>
        </row>
        <row r="3409">
          <cell r="A3409" t="str">
            <v>10.004.149-0</v>
          </cell>
          <cell r="B3409" t="str">
            <v>ESTACAS PRE-FABRICADAS DE CONCR. P/CARGA DE TRAB. DE COMPR.AXIAL DE ATE 750KN (75TF)</v>
          </cell>
          <cell r="C3409" t="str">
            <v>M</v>
          </cell>
        </row>
        <row r="3410">
          <cell r="A3410" t="str">
            <v>10.004.165-0</v>
          </cell>
          <cell r="B3410" t="str">
            <v>ESTACAS PRE-FABRICADAS DE CONCR. P/CARGA DE TRAB. DE COMPR.AXIAL DE ATE 950KN (95TF)</v>
          </cell>
          <cell r="C3410" t="str">
            <v>M</v>
          </cell>
        </row>
        <row r="3411">
          <cell r="A3411" t="str">
            <v>10.004.170-0</v>
          </cell>
          <cell r="B3411" t="str">
            <v>ESTACAS PRE-FABRICADAS DE CONCR. P/CARGA DE TRAB. DE COMPR.AXIAL DE ATE 1300KN (130TF)</v>
          </cell>
          <cell r="C3411" t="str">
            <v>M</v>
          </cell>
        </row>
        <row r="3412">
          <cell r="A3412" t="str">
            <v>10.004.175-0</v>
          </cell>
          <cell r="B3412" t="str">
            <v>ESTACAS PRE-FABRICADAS DE CONCR. P/CARGA DE TRAB. DE COMPR.AXIAL DE ATE 1700KN (170TF)</v>
          </cell>
          <cell r="C3412" t="str">
            <v>M</v>
          </cell>
        </row>
        <row r="3413">
          <cell r="A3413" t="str">
            <v>10.004.200-0</v>
          </cell>
          <cell r="B3413" t="str">
            <v>CRAVACAO DE ESTACAS PRE-FABRICADAS DE CONCR. P/CARGA DE TRAB. DE COMPR. AXIAL DE ATE 250KN (25TF)</v>
          </cell>
          <cell r="C3413" t="str">
            <v>M</v>
          </cell>
        </row>
        <row r="3414">
          <cell r="A3414" t="str">
            <v>10.004.205-0</v>
          </cell>
          <cell r="B3414" t="str">
            <v>CRAVACAO DE ESTACAS PRE-FABRICADAS DE CONCR. P/CARGA DE TRAB. DE COMPR. AXIAL DE ATE 350KN (35TF)</v>
          </cell>
          <cell r="C3414" t="str">
            <v>M</v>
          </cell>
        </row>
        <row r="3415">
          <cell r="A3415" t="str">
            <v>10.004.210-0</v>
          </cell>
          <cell r="B3415" t="str">
            <v>CRAVACAO DE ESTACAS PRE-FABRICADAS DE CONCR. P/CARGA DE TRAB. DE COMPR. AXIAL DE ATE 450KN (45TF)</v>
          </cell>
          <cell r="C3415" t="str">
            <v>M</v>
          </cell>
        </row>
        <row r="3416">
          <cell r="A3416" t="str">
            <v>10.004.215-0</v>
          </cell>
          <cell r="B3416" t="str">
            <v>CRAVACAO DE ESTACAS PRE-FABRICADAS DE CONCR. P/CARGA DE TRAB. DE COMPR. AXIAL DE ATE 600KN (60TF)</v>
          </cell>
          <cell r="C3416" t="str">
            <v>M</v>
          </cell>
        </row>
        <row r="3417">
          <cell r="A3417" t="str">
            <v>10.004.220-0</v>
          </cell>
          <cell r="B3417" t="str">
            <v>CRAVACAO DE ESTACAS PRE-FABRICADAS DE CONCR. P/CARGA DE TRAB. DE COMPR. AXIAL DE ATE 750KN (75TF)</v>
          </cell>
          <cell r="C3417" t="str">
            <v>M</v>
          </cell>
        </row>
        <row r="3418">
          <cell r="A3418" t="str">
            <v>10.004.225-0</v>
          </cell>
          <cell r="B3418" t="str">
            <v>CRAVACAO DE ESTACAS PRE-FABRICADAS DE CONCR. P/CARGA DE TRAB. DE COMPR. AXIAL DE ATE 950KN (95TF)</v>
          </cell>
          <cell r="C3418" t="str">
            <v>M</v>
          </cell>
        </row>
        <row r="3419">
          <cell r="A3419" t="str">
            <v>10.004.230-0</v>
          </cell>
          <cell r="B3419" t="str">
            <v>CRAVACAO DE ESTACAS PRE-FABRICADAS DE CONCR. P/CARGA DE TRAB. DE COMPR. AXIAL DE ATE 1300KN (130TF)</v>
          </cell>
          <cell r="C3419" t="str">
            <v>M</v>
          </cell>
        </row>
        <row r="3420">
          <cell r="A3420" t="str">
            <v>10.004.235-0</v>
          </cell>
          <cell r="B3420" t="str">
            <v>CRAVACAO DE ESTACAS PRE-FABRICADAS DE CONCR. P/CARGA DE TRAB. DE COMPR. AXIAL DE ATE 1700KN (170TF)</v>
          </cell>
          <cell r="C3420" t="str">
            <v>M</v>
          </cell>
        </row>
        <row r="3421">
          <cell r="A3421" t="str">
            <v>10.004.260-0</v>
          </cell>
          <cell r="B3421" t="str">
            <v>EMENDA MET. EM ESTACAS PRE-FABRICADAS P/CARGA DE TRAB. DE COMPR. AXIAL DE ATE 250KN (25TF)</v>
          </cell>
          <cell r="C3421" t="str">
            <v>UN</v>
          </cell>
        </row>
        <row r="3422">
          <cell r="A3422" t="str">
            <v>10.004.265-0</v>
          </cell>
          <cell r="B3422" t="str">
            <v>EMENDA MET. EM ESTACAS PRE-FABRICADAS P/CARGA DE TRAB. DE COMPR. AXIAL DE ATE 350KN (35TF)</v>
          </cell>
          <cell r="C3422" t="str">
            <v>UN</v>
          </cell>
        </row>
        <row r="3423">
          <cell r="A3423" t="str">
            <v>10.004.270-0</v>
          </cell>
          <cell r="B3423" t="str">
            <v>EMENDA MET. EM ESTACAS PRE-FABRICADAS P/CARGA DE TRAB. DE COMPR. AXIAL DE ATE 450KN (45TF)</v>
          </cell>
          <cell r="C3423" t="str">
            <v>UN</v>
          </cell>
        </row>
        <row r="3424">
          <cell r="A3424" t="str">
            <v>10.004.275-0</v>
          </cell>
          <cell r="B3424" t="str">
            <v>EMENDA MET. EM ESTACAS PRE-FABRICADAS P/CARGA DE TRAB. DE COMPR. AXIAL DE ATE 600KN (60TF)</v>
          </cell>
          <cell r="C3424" t="str">
            <v>UN</v>
          </cell>
        </row>
        <row r="3425">
          <cell r="A3425" t="str">
            <v>10.004.280-0</v>
          </cell>
          <cell r="B3425" t="str">
            <v>EMENDA MET. EM ESTACAS PRE-FABRICADAS P/CARGA DE TRAB. DE COMPR. AXIAL DE ATE 750KN (75TF)</v>
          </cell>
          <cell r="C3425" t="str">
            <v>UN</v>
          </cell>
        </row>
        <row r="3426">
          <cell r="A3426" t="str">
            <v>10.004.285-0</v>
          </cell>
          <cell r="B3426" t="str">
            <v>EMENDA MET. EM ESTACAS PRE-FABRICADAS P/CARGA DE TRAB. DE COMPR. AXIAL DE ATE 950KN (95TF)</v>
          </cell>
          <cell r="C3426" t="str">
            <v>UN</v>
          </cell>
        </row>
        <row r="3427">
          <cell r="A3427" t="str">
            <v>10.004.290-0</v>
          </cell>
          <cell r="B3427" t="str">
            <v>EMENDA MET. EM ESTACAS PRE-FABRICADAS P/CARGA DE TRAB. DE COMPR. AXIAL DE ATE 1300KN (130TF)</v>
          </cell>
          <cell r="C3427" t="str">
            <v>UN</v>
          </cell>
        </row>
        <row r="3428">
          <cell r="A3428" t="str">
            <v>10.004.295-0</v>
          </cell>
          <cell r="B3428" t="str">
            <v>EMENDA MET. EM ESTACAS PRE-FABRICADAS P/CARGA DE TRAB. DE COMPR. AXIAL DE ATE 1700KN (170TF)</v>
          </cell>
          <cell r="C3428" t="str">
            <v>UN</v>
          </cell>
        </row>
        <row r="3429">
          <cell r="A3429" t="str">
            <v>10.004.999-0</v>
          </cell>
          <cell r="B3429" t="str">
            <v>FAMILIA 10.004INDICE GERAL ESTACA PRE-MOLDADA</v>
          </cell>
        </row>
        <row r="3430">
          <cell r="A3430" t="str">
            <v>10.005.002-0</v>
          </cell>
          <cell r="B3430" t="str">
            <v>ESTACA DE CONCR. ARMADO, MOLD. NO TER., TIPO FRANKI STANDARD, C/DIAM. DE 350MM, PROF. ATE 16,00M, CAPAC. DE CARGA 55T</v>
          </cell>
          <cell r="C3430" t="str">
            <v>M</v>
          </cell>
        </row>
        <row r="3431">
          <cell r="A3431" t="str">
            <v>10.005.003-1</v>
          </cell>
          <cell r="B3431" t="str">
            <v>ESTACA DE CONCR. ARMADO, MOLD. NO TER., TIPO FRANKI STANDARD, C/DIAM. DE 400MM, PROF. ATE 16,00M, CAPAC. DE CARGA 70T</v>
          </cell>
          <cell r="C3431" t="str">
            <v>M</v>
          </cell>
        </row>
        <row r="3432">
          <cell r="A3432" t="str">
            <v>10.005.004-0</v>
          </cell>
          <cell r="B3432" t="str">
            <v>ESTACA DE CONCR. ARMADO, MOLD. NO TER., TIPO FRANKI STANDARD, C/DIAM. DE 450MM, PROF. ATE 16,00M, CAPAC. DE CARGA 100T</v>
          </cell>
          <cell r="C3432" t="str">
            <v>M</v>
          </cell>
        </row>
        <row r="3433">
          <cell r="A3433" t="str">
            <v>10.005.005-0</v>
          </cell>
          <cell r="B3433" t="str">
            <v>ESTACA DE CONCR. ARMADO, MOLD. NO TER., TIPO FRANKI STANDARD, C/DIAM. DE 520MM, PROF. ATE 16,00M, CAPAC. DE CARGA 130T</v>
          </cell>
          <cell r="C3433" t="str">
            <v>M</v>
          </cell>
        </row>
        <row r="3434">
          <cell r="A3434" t="str">
            <v>10.005.006-0</v>
          </cell>
          <cell r="B3434" t="str">
            <v>ESTACA DE CONCR. ARMADO, MOLD. NO TER., TIPO FRANKI STANDARD, C/DIAM. DE 600MM, PROF. ATE 16,00M, CAPAC. DE CARGA 170T</v>
          </cell>
          <cell r="C3434" t="str">
            <v>M</v>
          </cell>
        </row>
        <row r="3435">
          <cell r="A3435" t="str">
            <v>10.005.022-0</v>
          </cell>
          <cell r="B3435" t="str">
            <v>ESTACA DE CONCR. ARMADO, MOLD. NO TER., TIPO FRANKI STANDARD,C/DIAM.DE 350MM, PROF.DE 16,00 A 18,00M, CAPAC.DE CARGA 55T</v>
          </cell>
          <cell r="C3435" t="str">
            <v>M</v>
          </cell>
        </row>
        <row r="3436">
          <cell r="A3436" t="str">
            <v>10.005.023-1</v>
          </cell>
          <cell r="B3436" t="str">
            <v>ESTACA DE CONCR. ARMADO, MOLD. NO TER., TIPO FRANKI STANDARD,C/DIAM.DE 400MM, PROF.DE 16,00 A 23,00M, CAPAC.DE CARGA 70T</v>
          </cell>
          <cell r="C3436" t="str">
            <v>M</v>
          </cell>
        </row>
        <row r="3437">
          <cell r="A3437" t="str">
            <v>10.005.024-0</v>
          </cell>
          <cell r="B3437" t="str">
            <v>ESTACA DE CONCR.ARMADO, MOLD. NO TER., TIPO FRANKI STANDARD,C/DIAM.DE 450MM, PROF.DE 16,00 A 27,00M, CAPAC.DE CARGA 100T</v>
          </cell>
          <cell r="C3437" t="str">
            <v>M</v>
          </cell>
        </row>
        <row r="3438">
          <cell r="A3438" t="str">
            <v>10.005.025-0</v>
          </cell>
          <cell r="B3438" t="str">
            <v>ESTACA DE CONCR.ARMADO, MOLD. NO TER., TIPO FRANKI STANDARD,C/DIAM.DE 520MM, PROF.DE 16,00 A 35,00M, CAPAC.DE CARGA 130T</v>
          </cell>
          <cell r="C3438" t="str">
            <v>M</v>
          </cell>
        </row>
        <row r="3439">
          <cell r="A3439" t="str">
            <v>10.005.026-0</v>
          </cell>
          <cell r="B3439" t="str">
            <v>ESTACA DE CONCR.ARMADO, MOLD. NO TER., TIPO FRANKI STANDARD,C/DIAM.DE 600MM, PROF.DE 16,00 A 35,00M, CAPAC.DE CARGA 170T</v>
          </cell>
          <cell r="C3439" t="str">
            <v>M</v>
          </cell>
        </row>
        <row r="3440">
          <cell r="A3440" t="str">
            <v>10.005.030-0</v>
          </cell>
          <cell r="B3440" t="str">
            <v>TRECHO CRAVADO, MAS NAO CONCRETADO, DE TUBUL. NECESSARIA P/EXEC. DE ESTACA MOLD. NO TER., TIPO FRANKI, C/DIAM. DE 350MM</v>
          </cell>
          <cell r="C3440" t="str">
            <v>M</v>
          </cell>
        </row>
        <row r="3441">
          <cell r="A3441" t="str">
            <v>10.005.031-0</v>
          </cell>
          <cell r="B3441" t="str">
            <v>TRECHO CRAVADO, MAS NAO CONCRETADO, DE TUBUL. NECESSARIA P/EXEC. DE ESTACA MOLD. NO TER., TIPO FRANKI, C/DIAM. DE 400MM</v>
          </cell>
          <cell r="C3441" t="str">
            <v>M</v>
          </cell>
        </row>
        <row r="3442">
          <cell r="A3442" t="str">
            <v>10.005.032-0</v>
          </cell>
          <cell r="B3442" t="str">
            <v>TRECHO CRAVADO, MAS NAO CONCRETADO, DE TUBUL. NECESSARIA P/EXEC. DE ESTACA MOLD. NO TER., TIPO FRANKI, C/DIAM. DE 450MM</v>
          </cell>
          <cell r="C3442" t="str">
            <v>M</v>
          </cell>
        </row>
        <row r="3443">
          <cell r="A3443" t="str">
            <v>10.005.033-0</v>
          </cell>
          <cell r="B3443" t="str">
            <v>TRECHO CRAVADO, MAS NAO CONCRETADO, DE TUBUL. NECESSARIA P/EXEC. DE ESTACA MOLD. NO TER., TIPO FRANKI, C/DIAM. DE 520MM</v>
          </cell>
          <cell r="C3443" t="str">
            <v>M</v>
          </cell>
        </row>
        <row r="3444">
          <cell r="A3444" t="str">
            <v>10.005.034-0</v>
          </cell>
          <cell r="B3444" t="str">
            <v>TRECHO CRAVADO, MAS NAO CONCRETADO, DE TUBUL. NECESSARIA P/EXEC. DE ESTACA MOLD. NO TER., TIPO FRANKI, C/DIAM. DE 600MM</v>
          </cell>
          <cell r="C3444" t="str">
            <v>M</v>
          </cell>
        </row>
        <row r="3445">
          <cell r="A3445" t="str">
            <v>10.005.050-1</v>
          </cell>
          <cell r="B3445" t="str">
            <v>BULBO DE ALARGAMENTO P/ESTACA TIPO FRANKI, DIAM. DE 350MM (ATE 270 L)</v>
          </cell>
          <cell r="C3445" t="str">
            <v>UN</v>
          </cell>
        </row>
        <row r="3446">
          <cell r="A3446" t="str">
            <v>10.005.052-0</v>
          </cell>
          <cell r="B3446" t="str">
            <v>BULBO DE ALARGAMENTO P/ESTACA TIPO FRANKI, DIAM. DE 400MM (ATE 360 L)</v>
          </cell>
          <cell r="C3446" t="str">
            <v>UN</v>
          </cell>
        </row>
        <row r="3447">
          <cell r="A3447" t="str">
            <v>10.005.055-0</v>
          </cell>
          <cell r="B3447" t="str">
            <v>BULBO DE ALARGAMENTO P/ESTACA TIPO FRANKI, DIAM. DE 450MM (ATE 450 L)</v>
          </cell>
          <cell r="C3447" t="str">
            <v>UN</v>
          </cell>
        </row>
        <row r="3448">
          <cell r="A3448" t="str">
            <v>10.005.057-0</v>
          </cell>
          <cell r="B3448" t="str">
            <v>BULBO DE ALARGAMENTO P/ESTACA TIPO FRANKI, DIAM. DE 520MM (ATE 600 L)</v>
          </cell>
          <cell r="C3448" t="str">
            <v>UN</v>
          </cell>
        </row>
        <row r="3449">
          <cell r="A3449" t="str">
            <v>10.005.060-0</v>
          </cell>
          <cell r="B3449" t="str">
            <v>BULBO DE ALARGAMENTO P/ESTACA TIPO FRANKI, DIAM. DE 600MM (ATE 750 L)</v>
          </cell>
          <cell r="C3449" t="str">
            <v>UN</v>
          </cell>
        </row>
        <row r="3450">
          <cell r="A3450" t="str">
            <v>10.005.500-0</v>
          </cell>
          <cell r="B3450" t="str">
            <v>UNIDADE DE REF. P/SERV. DE FUNDACAO EM CONCR.</v>
          </cell>
          <cell r="C3450" t="str">
            <v>UR</v>
          </cell>
        </row>
        <row r="3451">
          <cell r="A3451" t="str">
            <v>10.005.999-0</v>
          </cell>
          <cell r="B3451" t="str">
            <v>FAMILIA 10.005ESTACA CONCRETO ARMADO</v>
          </cell>
        </row>
        <row r="3452">
          <cell r="A3452" t="str">
            <v>10.006.006-0</v>
          </cell>
          <cell r="B3452" t="str">
            <v>ESTACA MISTA TUBADA DE CONCR., DIAM. DE 417MM, MOLD. EM TUBODE ACO, EXECUTADA "IN SITU", CAPAC. MEDIA 90T</v>
          </cell>
          <cell r="C3452" t="str">
            <v>M</v>
          </cell>
        </row>
        <row r="3453">
          <cell r="A3453" t="str">
            <v>10.006.007-0</v>
          </cell>
          <cell r="B3453" t="str">
            <v>ESTACA MISTA TUBADA DE CONCR. DIAM. DE 487MM, MOLD. EM TUBODE ACO, EXECUTADA "IN SITU", CAPAC. MEDIA 120T</v>
          </cell>
          <cell r="C3453" t="str">
            <v>M</v>
          </cell>
        </row>
        <row r="3454">
          <cell r="A3454" t="str">
            <v>10.006.010-0</v>
          </cell>
          <cell r="B3454" t="str">
            <v>TUBULAO DE CONCR. C/CAMISA DE ACO INCORPORADA DE 1/4", TENDO0,80M DE DIAM., EM TER. DE 1ªCAT.</v>
          </cell>
          <cell r="C3454" t="str">
            <v>M</v>
          </cell>
        </row>
        <row r="3455">
          <cell r="A3455" t="str">
            <v>10.006.011-0</v>
          </cell>
          <cell r="B3455" t="str">
            <v>TUBULAO DE CONCR. C/CAMISA DE ACO INCORPORADA DE 1/4", TENDO1,00M DE DIAM., EM TER. DE 1ªCAT.</v>
          </cell>
          <cell r="C3455" t="str">
            <v>M</v>
          </cell>
        </row>
        <row r="3456">
          <cell r="A3456" t="str">
            <v>10.006.012-0</v>
          </cell>
          <cell r="B3456" t="str">
            <v>TUBULAO DE CONCR. C/CAMISA DE ACO INCORPORADA DE 1/4", TENDO1,25M DE DIAM., EM TER. DE 1ªCAT.</v>
          </cell>
          <cell r="C3456" t="str">
            <v>M</v>
          </cell>
        </row>
        <row r="3457">
          <cell r="A3457" t="str">
            <v>10.006.013-0</v>
          </cell>
          <cell r="B3457" t="str">
            <v>TUBULAO DE CONCR. C/CAMISA DE ACO INCORPORADA DE 3/8", TENDO1,50M DE DIAM., EM TER. DE 1ªCAT.</v>
          </cell>
          <cell r="C3457" t="str">
            <v>M</v>
          </cell>
        </row>
        <row r="3458">
          <cell r="A3458" t="str">
            <v>10.006.020-1</v>
          </cell>
          <cell r="B3458" t="str">
            <v>ESCAVACAO DE FUSTE DE TUBULAO C/CAMISA DE ACO, DIAM. DE 0,80M, BASE ATE 10,00M DA COTA DE ARRASAMENTO, 1ªCAT.</v>
          </cell>
          <cell r="C3458" t="str">
            <v>M</v>
          </cell>
        </row>
        <row r="3459">
          <cell r="A3459" t="str">
            <v>10.006.021-0</v>
          </cell>
          <cell r="B3459" t="str">
            <v>ESCAVACAO DE FUSTE DE TUBULAO C/CAMISA DE ACO, DIAM. DE 0,80M, BASE ATE 10,00M DA COTA DE ARRASAMENTO, 2ªCAT.</v>
          </cell>
          <cell r="C3459" t="str">
            <v>M</v>
          </cell>
        </row>
        <row r="3460">
          <cell r="A3460" t="str">
            <v>10.006.022-0</v>
          </cell>
          <cell r="B3460" t="str">
            <v>ESCAVACAO DE FUSTE DE TUBULAO C/CAMISA DE ACO, DIAM. DE 0,80M, BASE ATE 10,00M DA COTA DE ARRASAMENTO, 3ªCAT.</v>
          </cell>
          <cell r="C3460" t="str">
            <v>M</v>
          </cell>
        </row>
        <row r="3461">
          <cell r="A3461" t="str">
            <v>10.006.023-0</v>
          </cell>
          <cell r="B3461" t="str">
            <v>ESCAVACAO DE FUSTE DE TUBULAO C/CAMISA DE ACO, DIAM. DE 0,80M, BASE ENTRE 10,00 E 20,00M DA COTA DE ARRASAMENTO, 1ªCAT.</v>
          </cell>
          <cell r="C3461" t="str">
            <v>M</v>
          </cell>
        </row>
        <row r="3462">
          <cell r="A3462" t="str">
            <v>10.006.024-0</v>
          </cell>
          <cell r="B3462" t="str">
            <v>ESCAVACAO DE FUSTE DE TUBULAO C/CAMISA DE ACO, DIAM. DE 0,80M, BASE ENTRE 10,00 E 20,00M DA COTA DE ARRASAMENTO, 2ªCAT.</v>
          </cell>
          <cell r="C3462" t="str">
            <v>M</v>
          </cell>
        </row>
        <row r="3463">
          <cell r="A3463" t="str">
            <v>10.006.025-0</v>
          </cell>
          <cell r="B3463" t="str">
            <v>ESCAVACAO DE FUSTE DE TUBULAO C/CAMISA DE ACO, DIAM. DE 0,80M, BASE ENTRE 10,00 E 20,00M DA COTA DE ARRASAMENTO, 3ªCAT.</v>
          </cell>
          <cell r="C3463" t="str">
            <v>M</v>
          </cell>
        </row>
        <row r="3464">
          <cell r="A3464" t="str">
            <v>10.006.030-1</v>
          </cell>
          <cell r="B3464" t="str">
            <v>ESCAVACAO DE FUSTE DE TUBULAO C/CAMISA DE ACO, DIAM. DE 1,00M, BASE ATE 10,00M DA COTA DE ARRASAMENTO, 1ªCAT.</v>
          </cell>
          <cell r="C3464" t="str">
            <v>M</v>
          </cell>
        </row>
        <row r="3465">
          <cell r="A3465" t="str">
            <v>10.006.031-0</v>
          </cell>
          <cell r="B3465" t="str">
            <v>ESCAVACAO DE FUSTE DE TUBULAO C/CAMISA DE ACO, DIAM. DE 1,00M, BASE ATE 10,00M DA COTA DE ARRASAMENTO, 2ªCAT.</v>
          </cell>
          <cell r="C3465" t="str">
            <v>M</v>
          </cell>
        </row>
        <row r="3466">
          <cell r="A3466" t="str">
            <v>10.006.032-0</v>
          </cell>
          <cell r="B3466" t="str">
            <v>ESCAVACAO DE FUSTE DE TUBULAO C/CAMISA DE ACO, DIAM. DE 1,00M, BASE ATE 10,00M DA COTA DE ARRASAMENTO, 3ªCAT.</v>
          </cell>
          <cell r="C3466" t="str">
            <v>M</v>
          </cell>
        </row>
        <row r="3467">
          <cell r="A3467" t="str">
            <v>10.006.033-0</v>
          </cell>
          <cell r="B3467" t="str">
            <v>ESCAVACAO DE FUSTE DE TUBULAO C/CAMISA DE ACO, DIAM. DE 1,00M, BASE ENTRE 10,00 E 20,00M DA COTA DE ARRASAMENTO, 1ªCAT.</v>
          </cell>
          <cell r="C3467" t="str">
            <v>M</v>
          </cell>
        </row>
        <row r="3468">
          <cell r="A3468" t="str">
            <v>10.006.034-0</v>
          </cell>
          <cell r="B3468" t="str">
            <v>ESCAVACAO DE FUSTE DE TUBULAO C/CAMISA DE ACO, DIAM. DE 1,00M, BASE ENTRE 10,00 E 20,00M DA COTA DE ARRASAMENTO, 2ªCAT.</v>
          </cell>
          <cell r="C3468" t="str">
            <v>M</v>
          </cell>
        </row>
        <row r="3469">
          <cell r="A3469" t="str">
            <v>10.006.035-0</v>
          </cell>
          <cell r="B3469" t="str">
            <v>ESCAVACAO DE FUSTE DE TUBULAO C/CAMISA DE ACO, DIAM. DE 1,00M, BASE ENTRE 10,00 E 20,00M DA COTA DE ARRASAMENTO, 3ªCAT.</v>
          </cell>
          <cell r="C3469" t="str">
            <v>M</v>
          </cell>
        </row>
        <row r="3470">
          <cell r="A3470" t="str">
            <v>10.006.040-1</v>
          </cell>
          <cell r="B3470" t="str">
            <v>ESCAVACAO DE FUSTE DE TUBULAO C/CAMISA DE ACO, DIAM. DE 1,25M, BASE ATE 10,00M DA COTA DE ARRASAMENTO, 1ªCAT.</v>
          </cell>
          <cell r="C3470" t="str">
            <v>M</v>
          </cell>
        </row>
        <row r="3471">
          <cell r="A3471" t="str">
            <v>10.006.041-0</v>
          </cell>
          <cell r="B3471" t="str">
            <v>ESCAVACAO DE FUSTE DE TUBULAO C/CAMISA DE ACO, DIAM. DE 1,25M, BASE ATE 10,00M DA COTA DE ARRASAMENTO, 2ªCAT.</v>
          </cell>
          <cell r="C3471" t="str">
            <v>M</v>
          </cell>
        </row>
        <row r="3472">
          <cell r="A3472" t="str">
            <v>10.006.042-0</v>
          </cell>
          <cell r="B3472" t="str">
            <v>ESCAVACAO DE FUSTE DE TUBULAO C/CAMISA DE ACO, DIAM. DE 1,25M, BASE ATE 10,00M DA COTA DE ARRASAMENTO, 3ªCAT.</v>
          </cell>
          <cell r="C3472" t="str">
            <v>M</v>
          </cell>
        </row>
        <row r="3473">
          <cell r="A3473" t="str">
            <v>10.006.043-0</v>
          </cell>
          <cell r="B3473" t="str">
            <v>ESCAVACAO DE FUSTE DE TUBULAO C/CAMISA DE ACO, DIAM. DE 1,25M, BASE ENTRE 10,00 E 20,00M DA COTA DE ARRASAMENTO, 1ªCAT.</v>
          </cell>
          <cell r="C3473" t="str">
            <v>M</v>
          </cell>
        </row>
        <row r="3474">
          <cell r="A3474" t="str">
            <v>10.006.044-0</v>
          </cell>
          <cell r="B3474" t="str">
            <v>ESCAVACAO DE FUSTE DE TUBULAO C/CAMISA DE ACO, DIAM. DE 1,25M, BASE ENTRE 10,00 E 20,00M DA COTA DE ARRASAMENTO, 2ªCAT.</v>
          </cell>
          <cell r="C3474" t="str">
            <v>M</v>
          </cell>
        </row>
        <row r="3475">
          <cell r="A3475" t="str">
            <v>10.006.045-0</v>
          </cell>
          <cell r="B3475" t="str">
            <v>ESCAVACAO DE FUSTE DE TUBULAO C/CAMISA DE ACO, DIAM. DE 1,25M, BASE ENTRE 10,00 E 20,00M DA COTA DE ARRASAMENTO, 3ªCAT.</v>
          </cell>
          <cell r="C3475" t="str">
            <v>M</v>
          </cell>
        </row>
        <row r="3476">
          <cell r="A3476" t="str">
            <v>10.006.050-1</v>
          </cell>
          <cell r="B3476" t="str">
            <v>ESCAVACAO DE FUSTE DE TUBULAO C/CAMISA DE ACO, DIAM. DE 1,50M, BASE ATE 10,00M DA COTA DE ARRASAMENTO, 1ªCAT.</v>
          </cell>
          <cell r="C3476" t="str">
            <v>M</v>
          </cell>
        </row>
        <row r="3477">
          <cell r="A3477" t="str">
            <v>10.006.051-0</v>
          </cell>
          <cell r="B3477" t="str">
            <v>ESCAVACAO DE FUSTE DE TUBULAO C/CAMISA DE ACO, DIAM. DE 1,50M, BASE ATE 10,00M DA COTA DE ARRASAMENTO, 2ªCAT.</v>
          </cell>
          <cell r="C3477" t="str">
            <v>M</v>
          </cell>
        </row>
        <row r="3478">
          <cell r="A3478" t="str">
            <v>10.006.052-0</v>
          </cell>
          <cell r="B3478" t="str">
            <v>ESCAVACAO DE FUSTE DE TUBULAO C/CAMISA DE ACO, DIAM. DE 1,50M, BASE ATE 10,00M DA COTA DE ARRASAMENTO, 3ªCAT.</v>
          </cell>
          <cell r="C3478" t="str">
            <v>M</v>
          </cell>
        </row>
        <row r="3479">
          <cell r="A3479" t="str">
            <v>10.006.053-0</v>
          </cell>
          <cell r="B3479" t="str">
            <v>ESCAVACAO DE FUSTE DE TUBULAO C/CAMISA DE ACO, DIAM. DE 1,50M, BASE ENTRE 10,00 E 20,00M DA COTA DE ARRASAMENTO, 1ªCAT.</v>
          </cell>
          <cell r="C3479" t="str">
            <v>M</v>
          </cell>
        </row>
        <row r="3480">
          <cell r="A3480" t="str">
            <v>10.006.054-0</v>
          </cell>
          <cell r="B3480" t="str">
            <v>ESCAVACAO DE FUSTE DE TUBULAO C/CAMISA DE ACO, DIAM. DE 1,50M, BASE ENTRE 10,00 E 20,00M DA COTA DE ARRASAMENTO, 2ªCAT.</v>
          </cell>
          <cell r="C3480" t="str">
            <v>M</v>
          </cell>
        </row>
        <row r="3481">
          <cell r="A3481" t="str">
            <v>10.006.055-0</v>
          </cell>
          <cell r="B3481" t="str">
            <v>ESCAVACAO DE FUSTE DE TUBULAO C/CAMISA DE ACO, DIAM. DE 1,50M, BASE ENTRE 10,00 E 20,00M DA COTA DE ARRASAMENTO, 3ªCAT.</v>
          </cell>
          <cell r="C3481" t="str">
            <v>M</v>
          </cell>
        </row>
        <row r="3482">
          <cell r="A3482" t="str">
            <v>10.006.999-0</v>
          </cell>
          <cell r="B3482" t="str">
            <v>FAMILIA 10.006TUBULACAO CAMISA DE ACO</v>
          </cell>
        </row>
        <row r="3483">
          <cell r="A3483" t="str">
            <v>10.007.030-1</v>
          </cell>
          <cell r="B3483" t="str">
            <v>ESCAVACAO DE FUSTE DE TUBULAO C/CAMISA DE CONCR., DIAM. DE 1,00M, BASE ATE 10,00M DA COTA DE ARRASAMENTO, 1ªCAT.</v>
          </cell>
          <cell r="C3483" t="str">
            <v>M</v>
          </cell>
        </row>
        <row r="3484">
          <cell r="A3484" t="str">
            <v>10.007.031-0</v>
          </cell>
          <cell r="B3484" t="str">
            <v>ESCAVACAO DE FUSTE DE TUBULAO C/CAMISA DE CONCR., DIAM. DE 1,00M, BASE ATE 10,00M DA COTA DE ARRASAMENTO, 2ªCAT.</v>
          </cell>
          <cell r="C3484" t="str">
            <v>M</v>
          </cell>
        </row>
        <row r="3485">
          <cell r="A3485" t="str">
            <v>10.007.032-0</v>
          </cell>
          <cell r="B3485" t="str">
            <v>ESCAVACAO DE FUSTE DE TUBULAO C/CAMISA DE CONCR., DIAM. DE 1,00M, BASE ATE 10,00M DA COTA DE ARRASAMENTO, 3ªCAT.</v>
          </cell>
          <cell r="C3485" t="str">
            <v>M</v>
          </cell>
        </row>
        <row r="3486">
          <cell r="A3486" t="str">
            <v>10.007.033-0</v>
          </cell>
          <cell r="B3486" t="str">
            <v>ESCAVACAO DE FUSTE DE TUBULAO C/CAMISA DE CONCR.,DIAM.DE 1,00M, BASE ENTRE 10,00 E 20,00M DA COTA DE ARRASAMENTO, 1ªCAT.</v>
          </cell>
          <cell r="C3486" t="str">
            <v>M</v>
          </cell>
        </row>
        <row r="3487">
          <cell r="A3487" t="str">
            <v>10.007.034-0</v>
          </cell>
          <cell r="B3487" t="str">
            <v>ESCAVACAO DE FUSTE DE TUBULAO C/CAMISA DE CONCR.,DIAM.DE 1,00M, BASE ENTRE 10,00 E 20,00M DA COTA DE ARRASAMENTO, 2ªCAT.</v>
          </cell>
          <cell r="C3487" t="str">
            <v>M</v>
          </cell>
        </row>
        <row r="3488">
          <cell r="A3488" t="str">
            <v>10.007.035-0</v>
          </cell>
          <cell r="B3488" t="str">
            <v>ESCAVACAO DE FUSTE DE TUBULAO C/CAMISA DE CONCR.,DIAM.DE 1,00M, BASE ENTRE 10,00 E 20,00M DA COTA DE ARRASAMENTO, 3ªCAT.</v>
          </cell>
          <cell r="C3488" t="str">
            <v>M</v>
          </cell>
        </row>
        <row r="3489">
          <cell r="A3489" t="str">
            <v>10.007.040-1</v>
          </cell>
          <cell r="B3489" t="str">
            <v>ESCAVACAO DE FUSTE DE TUBULAO C/CAMISA DE CONCR., DIAM. DE 1,20M, BASE ATE 10,00M DA COTA DE ARRASAMENTO, 1ªCAT.</v>
          </cell>
          <cell r="C3489" t="str">
            <v>M</v>
          </cell>
        </row>
        <row r="3490">
          <cell r="A3490" t="str">
            <v>10.007.041-0</v>
          </cell>
          <cell r="B3490" t="str">
            <v>ESCAVACAO DE FUSTE DE TUBULAO C/CAMISA DE CONCR., DIAM. DE 1,20M, BASE ATE 10,00M DA COTA DE ARRASAMENTO, 2ªCAT.</v>
          </cell>
          <cell r="C3490" t="str">
            <v>M</v>
          </cell>
        </row>
        <row r="3491">
          <cell r="A3491" t="str">
            <v>10.007.042-0</v>
          </cell>
          <cell r="B3491" t="str">
            <v>ESCAVACAO DE FUSTE DE TUBULAO C/CAMISA DE CONCR., DIAM. DE,20M, BASE ATE 10,00M DA COTA DE ARRASAMENTO, 3ªCAT.</v>
          </cell>
          <cell r="C3491" t="str">
            <v>M</v>
          </cell>
        </row>
        <row r="3492">
          <cell r="A3492" t="str">
            <v>10.007.043-0</v>
          </cell>
          <cell r="B3492" t="str">
            <v>ESCAVACAO DE FUSTE DE TUBULAO C/CAMISA DE CONCR.,DIAM.DE 1,20M, BASE ENTRE 10,00 E 20,00M DA COTA DE ARRASAMENTO, 1ªCAT.</v>
          </cell>
          <cell r="C3492" t="str">
            <v>M</v>
          </cell>
        </row>
        <row r="3493">
          <cell r="A3493" t="str">
            <v>10.007.044-0</v>
          </cell>
          <cell r="B3493" t="str">
            <v>ESCAVACAO DE FUSTE DE TUBULAO C/CAMISA DE CONCR.,DIAM.DE 1,20M, BASE ENTRE 10,00 E 20,00M DA COTA DE ARRASAMENTO, 2ªCAT.</v>
          </cell>
          <cell r="C3493" t="str">
            <v>M</v>
          </cell>
        </row>
        <row r="3494">
          <cell r="A3494" t="str">
            <v>10.007.045-0</v>
          </cell>
          <cell r="B3494" t="str">
            <v>ESCAVACAO DE FUSTE DE TUBULAO C/CAMISA DE CONCR.,DIAM.DE 1,20M, BASE ENTRE 10,00 E 20,00M DA COTA DE ARRASAMENTO, 3ªCAT.</v>
          </cell>
          <cell r="C3494" t="str">
            <v>M</v>
          </cell>
        </row>
        <row r="3495">
          <cell r="A3495" t="str">
            <v>10.007.060-1</v>
          </cell>
          <cell r="B3495" t="str">
            <v>ESCAVACAO DE FUSTE DE TUBULAO C/CAMISA DE CONCR., DIAM. DE 1,40M, BASE ATE 10,00M DA COTA DE ARRASAMENTO, 1ªCAT.</v>
          </cell>
          <cell r="C3495" t="str">
            <v>M</v>
          </cell>
        </row>
        <row r="3496">
          <cell r="A3496" t="str">
            <v>10.007.061-0</v>
          </cell>
          <cell r="B3496" t="str">
            <v>ESCAVACAO DE FUSTE DE TUBULAO C/CAMISA DE CONCR., DIAM. DE 1,40M, BASE ATE 10,00M DA COTA DE ARRASAMENTO, 2ªCAT.</v>
          </cell>
          <cell r="C3496" t="str">
            <v>M</v>
          </cell>
        </row>
        <row r="3497">
          <cell r="A3497" t="str">
            <v>10.007.062-0</v>
          </cell>
          <cell r="B3497" t="str">
            <v>ESCAVACAO DE FUSTE DE TUBULAO C/CAMISA DE CONCR., DIAM. DE 1,40M, BASE ATE 10,00M DA COTA DE ARRASAMENTO, 3ªCAT.</v>
          </cell>
          <cell r="C3497" t="str">
            <v>M</v>
          </cell>
        </row>
        <row r="3498">
          <cell r="A3498" t="str">
            <v>10.007.063-0</v>
          </cell>
          <cell r="B3498" t="str">
            <v>ESCAVACAO DE FUSTE DE TUBULAO C/CAMISA DE CONCR.,DIAM.DE 1,40M, BASE ENTRE 10,00 E 20,00M DA COTA DE ARRASAMENTO, 1ªCAT.</v>
          </cell>
          <cell r="C3498" t="str">
            <v>M</v>
          </cell>
        </row>
        <row r="3499">
          <cell r="A3499" t="str">
            <v>10.007.064-0</v>
          </cell>
          <cell r="B3499" t="str">
            <v>ESCAVACAO DE FUSTE DE TUBULAO C/CAMISA DE CONCR.,DIAM.DE 1,0M, BASE ENTRE 10,00 E 20,00M DA COTA DE ARRASAMENTO, 2ªCAT.</v>
          </cell>
          <cell r="C3499" t="str">
            <v>M</v>
          </cell>
        </row>
        <row r="3500">
          <cell r="A3500" t="str">
            <v>10.007.065-0</v>
          </cell>
          <cell r="B3500" t="str">
            <v>ESCAVACAO DE FUSTE DE TUBULAO C/CAMISA DE CONCR.,DIAM.DE 1,40M, BASE ENTRE 10,00 E 20,00M DA COTA DE ARRASAMENTO, 3ªCAT.</v>
          </cell>
          <cell r="C3500" t="str">
            <v>M</v>
          </cell>
        </row>
        <row r="3501">
          <cell r="A3501" t="str">
            <v>10.007.070-1</v>
          </cell>
          <cell r="B3501" t="str">
            <v>ESCAVACAO DE FUSTE DE TUBULAO C/CAMISA DE CONCR., DIAM. DE 1,50M, BASE ATE 10,00M DA COTA DE ARRASAMENTO, 1ªCAT.</v>
          </cell>
          <cell r="C3501" t="str">
            <v>M</v>
          </cell>
        </row>
        <row r="3502">
          <cell r="A3502" t="str">
            <v>10.007.071-0</v>
          </cell>
          <cell r="B3502" t="str">
            <v>ESCAVACAO DE FUSTE DE TUBULAO C/CAMISA DE CONCR., DIAM. DE 1,50M, BASE ATE 10,00M DA COTA DE ARRASAMENTO, 2ªCAT.</v>
          </cell>
          <cell r="C3502" t="str">
            <v>M</v>
          </cell>
        </row>
        <row r="3503">
          <cell r="A3503" t="str">
            <v>10.007.072-0</v>
          </cell>
          <cell r="B3503" t="str">
            <v>ESCAVACAO DE FUSTE DE TUBULAO C/CAMISA DE CONCR., DIAM. DE 1,50M, BASE ATE 10,00M DA COTA DE ARRASAMENTO, 3ªCAT.</v>
          </cell>
          <cell r="C3503" t="str">
            <v>M</v>
          </cell>
        </row>
        <row r="3504">
          <cell r="A3504" t="str">
            <v>10.007.073-0</v>
          </cell>
          <cell r="B3504" t="str">
            <v>ESCAVACAO DE FUSTE DE TUBULAO C/CAMISA DE CONCR.,DIAM.DE 1,50M, BASE ENTRE 10,00 E 20,00M DA COTA DE ARRASAMENTO, 1ªCAT.</v>
          </cell>
          <cell r="C3504" t="str">
            <v>M</v>
          </cell>
        </row>
        <row r="3505">
          <cell r="A3505" t="str">
            <v>10.007.074-0</v>
          </cell>
          <cell r="B3505" t="str">
            <v>ESCAVACAO DE FUSTE DE TUBULAO C/CAMISA DE CONCR.,DIAM.DE 1,50M, BASE ENTRE 10,00 E 20,00M DA COTA DE ARRASAMENTO, 2ªCAT.</v>
          </cell>
          <cell r="C3505" t="str">
            <v>M</v>
          </cell>
        </row>
        <row r="3506">
          <cell r="A3506" t="str">
            <v>10.007.075-0</v>
          </cell>
          <cell r="B3506" t="str">
            <v>ESCAVACAO DE FUSTE DE TUBULAO C/CAMISA DE CONCR.,DIAM.DE 1,50M, BASE ENTRE 10,00 E 20,00M DA COTA DE ARRASAMENTO, 3ªCAT.</v>
          </cell>
          <cell r="C3506" t="str">
            <v>M</v>
          </cell>
        </row>
        <row r="3507">
          <cell r="A3507" t="str">
            <v>10.007.080-1</v>
          </cell>
          <cell r="B3507" t="str">
            <v>ESCAVACAO DE FUSTE DE TUBULAO C/CAMISA DE CONCR., DIAM. DE 1,60M, BASE ATE 10,00M DA COTA DE ARRASAMENTO, 1ªCAT.</v>
          </cell>
          <cell r="C3507" t="str">
            <v>M</v>
          </cell>
        </row>
        <row r="3508">
          <cell r="A3508" t="str">
            <v>10.007.081-0</v>
          </cell>
          <cell r="B3508" t="str">
            <v>ESCAVACAO DE FUSTE DE TUBULAO C/CAMISA DE CONCR., DIAM. DE 1,60M, BASE ATE 10,00M DA COTA DE ARRASAMENTO, 2ªCAT.</v>
          </cell>
          <cell r="C3508" t="str">
            <v>M</v>
          </cell>
        </row>
        <row r="3509">
          <cell r="A3509" t="str">
            <v>10.007.082-0</v>
          </cell>
          <cell r="B3509" t="str">
            <v>ESCAVACAO DE FUSTE DE TUBULAO C/CAMISA DE CONCR., DIAM. DE 1,60M, BASE ATE 10,00M DA COTA DE ARRASAMENTO, 3ªCAT.</v>
          </cell>
          <cell r="C3509" t="str">
            <v>M</v>
          </cell>
        </row>
        <row r="3510">
          <cell r="A3510" t="str">
            <v>10.007.083-0</v>
          </cell>
          <cell r="B3510" t="str">
            <v>ESCAVACAO DE FUSTE DE TUBULAO C/CAMISA DE CONCR.,DIAM.DE 1,60M, BASE ENTRE 10,00 E 20,00M DA COTA DE ARRASAMENTO, 1ªCAT.</v>
          </cell>
          <cell r="C3510" t="str">
            <v>M</v>
          </cell>
        </row>
        <row r="3511">
          <cell r="A3511" t="str">
            <v>10.007.084-0</v>
          </cell>
          <cell r="B3511" t="str">
            <v>ESCAVACAO DE FUSTE DE TUBULAO C/CAMISA DE CONCR.,DIAM.DE 1,60M, BASE ENTRE 10,00 E 20,00M DA COTA DE ARRASAMENTO, 2ªCAT.</v>
          </cell>
          <cell r="C3511" t="str">
            <v>M</v>
          </cell>
        </row>
        <row r="3512">
          <cell r="A3512" t="str">
            <v>10.007.085-0</v>
          </cell>
          <cell r="B3512" t="str">
            <v>ESCAVACAO DE FUSTE DE TUBULAO C/CAMISA DE CONCR.,DIAM.DE 1,60M, BASE ENTRE 10,00 E 20,00M DA COTA DE ARRASAMENTO, 3ªCAT.</v>
          </cell>
          <cell r="C3512" t="str">
            <v>M</v>
          </cell>
        </row>
        <row r="3513">
          <cell r="A3513" t="str">
            <v>10.007.090-1</v>
          </cell>
          <cell r="B3513" t="str">
            <v>ESCAVACAO DE FUSTE DE TUBULAO C/CAMISA DE CONCR., DIAM. DE 1,80M, BASE ATE 10,00M DA COTA DE ARRASAMENTO, 1ªCAT.</v>
          </cell>
          <cell r="C3513" t="str">
            <v>M</v>
          </cell>
        </row>
        <row r="3514">
          <cell r="A3514" t="str">
            <v>10.007.091-0</v>
          </cell>
          <cell r="B3514" t="str">
            <v>ESCAVACAO DE FUSTE DE TUBULAO C/CAMISA DE CONCR., DIAM. DE 1,80M, BASE ATE 10,00M DA COTA DE ARRASAMENTO, 2ªCAT.</v>
          </cell>
          <cell r="C3514" t="str">
            <v>M</v>
          </cell>
        </row>
        <row r="3515">
          <cell r="A3515" t="str">
            <v>10.007.092-0</v>
          </cell>
          <cell r="B3515" t="str">
            <v>ESCAVACAO DE FUSTE DE TUBULAO C/CAMISA DE CONCR., DIAM. DE 1,80M, BASE ATE 10,00M DA COTA DE ARRASAMENTO, 3ªCAT.</v>
          </cell>
          <cell r="C3515" t="str">
            <v>M</v>
          </cell>
        </row>
        <row r="3516">
          <cell r="A3516" t="str">
            <v>10.007.093-0</v>
          </cell>
          <cell r="B3516" t="str">
            <v>ESCAVACAO DE FUSTE DE TUBULAO C/CAMISA DE CONCR.,DIAM.DE 1,80M, BASE ENTRE 10,00 E 20,00M DA COTA DE ARRASAMENTO, 1ªCAT.</v>
          </cell>
          <cell r="C3516" t="str">
            <v>M</v>
          </cell>
        </row>
        <row r="3517">
          <cell r="A3517" t="str">
            <v>10.007.094-0</v>
          </cell>
          <cell r="B3517" t="str">
            <v>ESCAVACAO DE FUSTE DE TUBULAO C/CAMISA DE CONCR.,DIAM.DE 1,80M, BASE ENTRE 10,00 E 20,00M DA COTA DE ARRASAMENTO, 2ªCAT.</v>
          </cell>
          <cell r="C3517" t="str">
            <v>M</v>
          </cell>
        </row>
        <row r="3518">
          <cell r="A3518" t="str">
            <v>10.007.095-0</v>
          </cell>
          <cell r="B3518" t="str">
            <v>ESCAVACAO DE FUSTE DE TUBULAO C/CAMISA DE CONCR.,DIAM.DE 1,80M, BASE ENTRE 10,00 E 20,00M DA COTA DE ARRASAMENTO, 3ªCAT.</v>
          </cell>
          <cell r="C3518" t="str">
            <v>M</v>
          </cell>
        </row>
        <row r="3519">
          <cell r="A3519" t="str">
            <v>10.007.100-1</v>
          </cell>
          <cell r="B3519" t="str">
            <v>ESCAVACAO DE FUSTE DE TUBULAO C/CAMISA DE CONCR., DIAM. DE 2,00M, BASE ATE 10,00M DA COTA DE ARRASAMENTO, 1ªCAT.</v>
          </cell>
          <cell r="C3519" t="str">
            <v>M</v>
          </cell>
        </row>
        <row r="3520">
          <cell r="A3520" t="str">
            <v>10.007.101-0</v>
          </cell>
          <cell r="B3520" t="str">
            <v>ESCAVACAO DE FUSTE DE TUBULAO C/CAMISA DE CONCR., DIAM. DE 2,00M, BASE ATE 10,00M DA COTA DE ARRASAMENTO, 2ªCAT.</v>
          </cell>
          <cell r="C3520" t="str">
            <v>M</v>
          </cell>
        </row>
        <row r="3521">
          <cell r="A3521" t="str">
            <v>10.007.102-0</v>
          </cell>
          <cell r="B3521" t="str">
            <v>ESCAVACAO DE FUSTE DE TUBULAO C/CAMISA DE CONCR., DIAM. DE 2,00M, BASE ATE 10,00M DA COTA DE ARRASAMENTO, 3ªCAT.</v>
          </cell>
          <cell r="C3521" t="str">
            <v>M</v>
          </cell>
        </row>
        <row r="3522">
          <cell r="A3522" t="str">
            <v>10.007.103-0</v>
          </cell>
          <cell r="B3522" t="str">
            <v>ESCAVACAO DE FUSTE DE TUBULAO C/CAMISA DE CONCR.,DIAM.DE 2,00M, BASE ENTRE 10,00 E 20,00M DA COTA DE ARRASAMENTO, 1ªCAT.</v>
          </cell>
          <cell r="C3522" t="str">
            <v>M</v>
          </cell>
        </row>
        <row r="3523">
          <cell r="A3523" t="str">
            <v>10.007.104-0</v>
          </cell>
          <cell r="B3523" t="str">
            <v>ESCAVACAO DE FUSTE DE TUBULAO C/CAMISA DE CONCR.,DIAM.DE 2,00M, BASE ENTRE 10,00 E 20,00M DA COTA DE ARRASAMENTO, 2ªCAT.</v>
          </cell>
          <cell r="C3523" t="str">
            <v>M</v>
          </cell>
        </row>
        <row r="3524">
          <cell r="A3524" t="str">
            <v>10.007.105-0</v>
          </cell>
          <cell r="B3524" t="str">
            <v>ESCAVACAO DE FUSTE DE TUBULAO C/CAMISA DE CONCR.,DIAM.DE 2,00M, BASE ENTRE 10,00 E 20,00M DA COTA DE ARRASAMENTO, 3ªCAT.</v>
          </cell>
          <cell r="C3524" t="str">
            <v>M</v>
          </cell>
        </row>
        <row r="3525">
          <cell r="A3525" t="str">
            <v>10.007.110-1</v>
          </cell>
          <cell r="B3525" t="str">
            <v>ESCAVACAO DE FUSTE DE TUBULAO C/CAMISA DE CONCR., DIAM. DE 2,20M, BASE ATE 10,00M DA COTA DE ARRASAMENTO, 1ªCAT.</v>
          </cell>
          <cell r="C3525" t="str">
            <v>M</v>
          </cell>
        </row>
        <row r="3526">
          <cell r="A3526" t="str">
            <v>10.007.111-0</v>
          </cell>
          <cell r="B3526" t="str">
            <v>ESCAVACAO DE FUSTE DE TUBULAO C/CAMISA DE CONCR., DIAM. DE 2,20M, BASE ATE 10,00M DA COTA DE ARRASAMENTO, 2ªCAT.</v>
          </cell>
          <cell r="C3526" t="str">
            <v>M</v>
          </cell>
        </row>
        <row r="3527">
          <cell r="A3527" t="str">
            <v>10.007.112-0</v>
          </cell>
          <cell r="B3527" t="str">
            <v>ESCAVACAO DE FUSTE DE TUBULAO C/CAMISA DE CONCR., DIAM. DE 2,20M, BASE ATE 10,00M DA COTA DE ARRASAMENTO, 3ªCAT.</v>
          </cell>
          <cell r="C3527" t="str">
            <v>M</v>
          </cell>
        </row>
        <row r="3528">
          <cell r="A3528" t="str">
            <v>10.007.113-0</v>
          </cell>
          <cell r="B3528" t="str">
            <v>ESCAVACAO DE FUSTE DE TUBULAO C/CAMISA DE CONCR.,DIAM.DE 2,20M, BASE ENTRE 10,00 E 20,00M DA COTA DE ARRASAMENTO, 1ªCAT.</v>
          </cell>
          <cell r="C3528" t="str">
            <v>M</v>
          </cell>
        </row>
        <row r="3529">
          <cell r="A3529" t="str">
            <v>10.007.114-0</v>
          </cell>
          <cell r="B3529" t="str">
            <v>ESCAVACAO DE FUSTE DE TUBULAO C/CAMISA DE CONCR.,DIAM.DE 2,20M, BASE ENTRE 10,00 E 20,00M DA COTA DE ARRASAMENTO, 2ªCAT.</v>
          </cell>
          <cell r="C3529" t="str">
            <v>M</v>
          </cell>
        </row>
        <row r="3530">
          <cell r="A3530" t="str">
            <v>10.007.115-0</v>
          </cell>
          <cell r="B3530" t="str">
            <v>ESCAVACAO DE FUSTE DE TUBULAO C/CAMISA DE CONCR.,DIAM.DE 2,20M, BASE ENTRE 10,00 E 20,00M DA COTA DE ARRASAMENTO, 3ªCAT.</v>
          </cell>
          <cell r="C3530" t="str">
            <v>M</v>
          </cell>
        </row>
        <row r="3531">
          <cell r="A3531" t="str">
            <v>10.007.200-1</v>
          </cell>
          <cell r="B3531" t="str">
            <v>ESCAVACAO DE BASE ALARGADA DE TUBULOES NO PLANO INFERIOR DAMESMA ATE 10,00M DA COTA DE ARRASAMENTO, EM MAT. DE 1ªCAT.</v>
          </cell>
          <cell r="C3531" t="str">
            <v>M3</v>
          </cell>
        </row>
        <row r="3532">
          <cell r="A3532" t="str">
            <v>10.007.201-0</v>
          </cell>
          <cell r="B3532" t="str">
            <v>ESCAVACAO DE BASE ALARGADA DE TUBULOES NO PLANO INFERIOR DAMESMA ATE 10,00M DA COTA DE ARRASAMENTO, EM MAT. DE 2ªCAT.</v>
          </cell>
          <cell r="C3532" t="str">
            <v>M3</v>
          </cell>
        </row>
        <row r="3533">
          <cell r="A3533" t="str">
            <v>10.007.202-0</v>
          </cell>
          <cell r="B3533" t="str">
            <v>ESCAVACAO DE BASE ALARGADA DE TUBULOES NO PLANO INFERIOR DAMESMA ATE 10,00M DA COTA DE ARRASAMENTO, EM MAT. DE 3ªCAT.</v>
          </cell>
          <cell r="C3533" t="str">
            <v>M3</v>
          </cell>
        </row>
        <row r="3534">
          <cell r="A3534" t="str">
            <v>10.007.203-0</v>
          </cell>
          <cell r="B3534" t="str">
            <v>ESCAVACAO DE BASE ALARGADA DE TUBULOES NO PLANO INFERIOR, ENTRE 10 E 20M DE PROF. (EXCED. A 10M), EM MAT. DE 1ªCAT.</v>
          </cell>
          <cell r="C3534" t="str">
            <v>M3</v>
          </cell>
        </row>
        <row r="3535">
          <cell r="A3535" t="str">
            <v>10.007.204-0</v>
          </cell>
          <cell r="B3535" t="str">
            <v>ESCAVACAO DE BASE ALARGADA DE TUBULOES NO PLANO INFERIOR, ENTRE 10 E 20M DE PROF. (EXCED. A 10M), EM MAT. DE 2ªCAT.</v>
          </cell>
          <cell r="C3535" t="str">
            <v>M3</v>
          </cell>
        </row>
        <row r="3536">
          <cell r="A3536" t="str">
            <v>10.007.205-0</v>
          </cell>
          <cell r="B3536" t="str">
            <v>ESCAVACAO DE BASE ALARGADA DE TUBULOES NO PLANO INFERIOR, ENTRE 10 E 20M DE PROF. (EXCED. A 10M), EM MAT. DE 3ªCAT.</v>
          </cell>
          <cell r="C3536" t="str">
            <v>M3</v>
          </cell>
        </row>
        <row r="3537">
          <cell r="A3537" t="str">
            <v>10.007.999-0</v>
          </cell>
          <cell r="B3537" t="str">
            <v>FAMILIA 10.007TUBULACAO CAMISA DE CONCRETO</v>
          </cell>
        </row>
        <row r="3538">
          <cell r="A3538" t="str">
            <v>10.008.001-1</v>
          </cell>
          <cell r="B3538" t="str">
            <v>ESCAVACAO DE FUSTE DE TUBULAO C/CAMISA DE CONCR. ARMADO, DIAM. EXT. 1,40M,  BASE ATE 4,50M DE PROF., EM MAT. DE 1ªCAT.</v>
          </cell>
          <cell r="C3538" t="str">
            <v>M</v>
          </cell>
        </row>
        <row r="3539">
          <cell r="A3539" t="str">
            <v>10.008.002-1</v>
          </cell>
          <cell r="B3539" t="str">
            <v>ESCAVACAO DE FUSTE DE TUBULAO C/CAMISA DE CONCR.ARMADO,DIAM.EXT.1,40M, BASE ENTRE 4,50 E 7,50M DE PROF.,EM MAT.DE 1ªCAT.</v>
          </cell>
          <cell r="C3539" t="str">
            <v>M</v>
          </cell>
        </row>
        <row r="3540">
          <cell r="A3540" t="str">
            <v>10.008.003-1</v>
          </cell>
          <cell r="B3540" t="str">
            <v>ESCAVACAO DE FUSTE DE TUBULAO C/CAMISA DE CONCR. ARMADO, DIAM. EXT. 1,50M, BASE ATE 4,50M DE PROF., EM MAT. DE 1ªCAT</v>
          </cell>
          <cell r="C3540" t="str">
            <v>M</v>
          </cell>
        </row>
        <row r="3541">
          <cell r="A3541" t="str">
            <v>10.008.004-1</v>
          </cell>
          <cell r="B3541" t="str">
            <v>ESCAVACAO DE FUSTE DE TUBULAO C/CAMISA DE CONCR.ARMADO,DIAM.EXT.1,50M, BASE ENTRE 4,50 E 7,50M DE PROF.,EM MAT.DE 1ªCAT.</v>
          </cell>
          <cell r="C3541" t="str">
            <v>M</v>
          </cell>
        </row>
        <row r="3542">
          <cell r="A3542" t="str">
            <v>10.008.005-1</v>
          </cell>
          <cell r="B3542" t="str">
            <v>ESCAVACAO DE FUSTE DE TUBULAO C/CAMISA DE CONCR. ARMADO, DIAM. EXT. 1,60M, BASE ATE 4,50M DE PROF., EM MAT. DE 1ªCAT.</v>
          </cell>
          <cell r="C3542" t="str">
            <v>M</v>
          </cell>
        </row>
        <row r="3543">
          <cell r="A3543" t="str">
            <v>10.008.006-1</v>
          </cell>
          <cell r="B3543" t="str">
            <v>ESCAVACAO DE FUSTE DE TUBULAO C/CAMISA DE CONCR.ARMADO,DIAM.EXT.1,60M, BASE ENTRE 4,50 E 7,50M DE PROF.,EM MAT.DE 1ªCAT.</v>
          </cell>
          <cell r="C3543" t="str">
            <v>M</v>
          </cell>
        </row>
        <row r="3544">
          <cell r="A3544" t="str">
            <v>10.008.007-1</v>
          </cell>
          <cell r="B3544" t="str">
            <v>ESCAVACAO DE FUSTE DE TUBULAO C/CAMISA DE CONCR. ARMADO, DIAM. EXT. 1,80M, BASE ATE 4,50M DE PROF., EM MAT. DE 1ªCAT.</v>
          </cell>
          <cell r="C3544" t="str">
            <v>M</v>
          </cell>
        </row>
        <row r="3545">
          <cell r="A3545" t="str">
            <v>10.008.008-1</v>
          </cell>
          <cell r="B3545" t="str">
            <v>ESCAVACAO DE FUSTE DE TUBULAO C/CAMISA DE CONCR.ARMADO,DIAM.EXT.1,80M, BASE ENTRE 4,50 E 7,50M DE PROF.,EM MAT.DE 1ªCAT.</v>
          </cell>
          <cell r="C3545" t="str">
            <v>M</v>
          </cell>
        </row>
        <row r="3546">
          <cell r="A3546" t="str">
            <v>10.008.009-1</v>
          </cell>
          <cell r="B3546" t="str">
            <v>ESCAVACAO DE FUSTE DE TUBULAO C/CAMISA DE CONCR. ARMADO, DIAM. EXT. 2,00M, BASE ATE 4,50M DE PROF., EM MAT. DE 1ªCAT.</v>
          </cell>
          <cell r="C3546" t="str">
            <v>M</v>
          </cell>
        </row>
        <row r="3547">
          <cell r="A3547" t="str">
            <v>10.008.010-1</v>
          </cell>
          <cell r="B3547" t="str">
            <v>ESCAVACAO DE FUSTE DE TUBULAO C/CAMISA DE CONCR.ARMADO,DIAM.EXT.2,00M, BASE ENTRE 4,50 E 7,50M DE PROF.,EM MAT.DE 1ªCAT.</v>
          </cell>
          <cell r="C3547" t="str">
            <v>M</v>
          </cell>
        </row>
        <row r="3548">
          <cell r="A3548" t="str">
            <v>10.008.020-0</v>
          </cell>
          <cell r="B3548" t="str">
            <v>ESCAVACAO DE FUSTE DE TUBULAO C/CAMISA DE CONCR. ARMADO, DIAM. EXT. 1,40M, BASE ATE 4,50M DE PROF., EM MAT. DE 2ªCAT.</v>
          </cell>
          <cell r="C3548" t="str">
            <v>M</v>
          </cell>
        </row>
        <row r="3549">
          <cell r="A3549" t="str">
            <v>10.008.021-0</v>
          </cell>
          <cell r="B3549" t="str">
            <v>ESCAVACAO DE FUSTE DE TUBULAO C/CAMISA DE CONCR.ARMADO,DIAM.EXT.1,40M, BASE ENTRE 4,50 E 7,50M DE PROF.,EM MAT.DE 2ªCAT.</v>
          </cell>
          <cell r="C3549" t="str">
            <v>M</v>
          </cell>
        </row>
        <row r="3550">
          <cell r="A3550" t="str">
            <v>10.008.022-0</v>
          </cell>
          <cell r="B3550" t="str">
            <v>ESCAVACAO DE FUSTE DE TUBULAO C/CAMISA DE CONCR. ARMADO, DIAM. EXT. 1,50M, BASE ATE 4,50M DE PROF., EM MAT. DE 2ªCAT.</v>
          </cell>
          <cell r="C3550" t="str">
            <v>M</v>
          </cell>
        </row>
        <row r="3551">
          <cell r="A3551" t="str">
            <v>10.008.023-0</v>
          </cell>
          <cell r="B3551" t="str">
            <v>ESCAVACAO DE FUSTE DE TUBULAO C/CAMISA DE CONCR.ARMADO,DIAM.EXT.1,50M, BASE ENTRE 4,50 E 7,50M DE PROF.,EM MAT.DE 2ªCAT.</v>
          </cell>
          <cell r="C3551" t="str">
            <v>M</v>
          </cell>
        </row>
        <row r="3552">
          <cell r="A3552" t="str">
            <v>10.008.024-0</v>
          </cell>
          <cell r="B3552" t="str">
            <v>ESCAVACAO DE FUSTE DE TUBULAO C/CAMISA DE CONCR. ARMADO, DIAM. EXT. 1,60M, BASE ATE 4,50M DE PROF., EM MAT. DE 2ªCAT.</v>
          </cell>
          <cell r="C3552" t="str">
            <v>M</v>
          </cell>
        </row>
        <row r="3553">
          <cell r="A3553" t="str">
            <v>10.008.025-0</v>
          </cell>
          <cell r="B3553" t="str">
            <v>ESCAVACAO DE FUSTE DE TUBULAO C/CAMISA DE CONCR.ARMADO,DIAM.EXT.1,60M, BASE ENTRE 4,50 E 7,50M DE PROF.,EM MAT.DE 2ªCAT.</v>
          </cell>
          <cell r="C3553" t="str">
            <v>M</v>
          </cell>
        </row>
        <row r="3554">
          <cell r="A3554" t="str">
            <v>10.008.026-0</v>
          </cell>
          <cell r="B3554" t="str">
            <v>ESCAVACAO DE FUSTE DE TUBULAO C/CAMISA DE CONCR. ARMADO, DIAM. EXT. 1,80M, BASE ATE 4,50 DE PROF., EM MAT. DE 2ªCAT.</v>
          </cell>
          <cell r="C3554" t="str">
            <v>M</v>
          </cell>
        </row>
        <row r="3555">
          <cell r="A3555" t="str">
            <v>10.008.027-0</v>
          </cell>
          <cell r="B3555" t="str">
            <v>ESCAVACAO DE FUSTE DE TUBULAO C/CAMISA DE CONCR.ARMADO,DIAM.EXT.1,80M, BASE ENTRE 4,50 E 7,50M DE PROF.,EM MAT.DE 2ªCAT.</v>
          </cell>
          <cell r="C3555" t="str">
            <v>M</v>
          </cell>
        </row>
        <row r="3556">
          <cell r="A3556" t="str">
            <v>10.008.028-0</v>
          </cell>
          <cell r="B3556" t="str">
            <v>ESCAVACAO DE FUSTE DE TUBULAO C/CAMISA DE CONCR. ARMADO, DIAM. EXT. 2,00M, BASE ATE 4,50M DE PROF., EM MAT. DE 2ªCAT.</v>
          </cell>
          <cell r="C3556" t="str">
            <v>M</v>
          </cell>
        </row>
        <row r="3557">
          <cell r="A3557" t="str">
            <v>10.008.029-0</v>
          </cell>
          <cell r="B3557" t="str">
            <v>ESCAVACAO DE FUSTE DE TUBULAO C/CAMISA DE CONCR.ARMADO,DIAM.EXT.2,00M, BASE ENTRE 4,50 E 7,50M DE PROF.,EM MAT.DE 2ªCAT.</v>
          </cell>
          <cell r="C3557" t="str">
            <v>M</v>
          </cell>
        </row>
        <row r="3558">
          <cell r="A3558" t="str">
            <v>10.008.040-0</v>
          </cell>
          <cell r="B3558" t="str">
            <v>ESCAVACAO DE FUSTE DE TUBULAO C/CAMISA DE CONCR. ARMADO, DIAM. EXT. 1,40M, BASE ATE 4,50M DE PROF., EM MAT. DE 3ªCAT.</v>
          </cell>
          <cell r="C3558" t="str">
            <v>M</v>
          </cell>
        </row>
        <row r="3559">
          <cell r="A3559" t="str">
            <v>10.008.041-0</v>
          </cell>
          <cell r="B3559" t="str">
            <v>ESCAVACAO DE FUSTE DE TUBULAO C/CAMISA DE CONCR.ARMADO,DIAM.EXT.1,40M, BASE ENTRE 4,50 E 7,50M DE PROF.,EM MAT.DE 3ªCAT.</v>
          </cell>
          <cell r="C3559" t="str">
            <v>M</v>
          </cell>
        </row>
        <row r="3560">
          <cell r="A3560" t="str">
            <v>10.008.042-0</v>
          </cell>
          <cell r="B3560" t="str">
            <v>ESCAVACAO DE FUSTE DE TUBULAO C/CAMISA DE CONCR. ARMADO, DIAM. EXT. 1,50M, BASE ATE 4,50M DE PROF., EM MAT. DE 3ªCAT.</v>
          </cell>
          <cell r="C3560" t="str">
            <v>M</v>
          </cell>
        </row>
        <row r="3561">
          <cell r="A3561" t="str">
            <v>10.008.043-0</v>
          </cell>
          <cell r="B3561" t="str">
            <v>ESCAVACAO DE FUSTE DE TUBULAO C/CAMISA DE CONCR.ARMADO,DIAM.EXT.1,50M, BASE ENTRE 4,50 E 7,50M DE PROF.,EM MAT.DE 3ªCAT.</v>
          </cell>
          <cell r="C3561" t="str">
            <v>M</v>
          </cell>
        </row>
        <row r="3562">
          <cell r="A3562" t="str">
            <v>10.008.044-0</v>
          </cell>
          <cell r="B3562" t="str">
            <v>ESCAVACAO DE FUSTE DE TUBULAO C/CAMISA DE CONCR. ARMADO, DIAM. EXT. 1,60M, BASE ATE 4,50M DE PROF., EM MAT. DE 3ªCAT.</v>
          </cell>
          <cell r="C3562" t="str">
            <v>M</v>
          </cell>
        </row>
        <row r="3563">
          <cell r="A3563" t="str">
            <v>10.008.045-0</v>
          </cell>
          <cell r="B3563" t="str">
            <v>ESCAVACAO DE FUSTE DE TUBULAO C/CAMISA DE CONCR.ARMADO,DIAM.EXT.1,60M, BASE ENTRE 4,50 E 7,50M DE PROF.,EM MAT.DE 3ªCAT.</v>
          </cell>
          <cell r="C3563" t="str">
            <v>M</v>
          </cell>
        </row>
        <row r="3564">
          <cell r="A3564" t="str">
            <v>10.008.046-0</v>
          </cell>
          <cell r="B3564" t="str">
            <v>ESCAVACAO DE FUSTE DE TUBULAO C/CAMISA DE CONCR. ARMADO, DIAM. EXT. 1,80M, BASE ATE 4,50M DE PROF., EM MAT. DE 3ªCAT.</v>
          </cell>
          <cell r="C3564" t="str">
            <v>M</v>
          </cell>
        </row>
        <row r="3565">
          <cell r="A3565" t="str">
            <v>10.008.047-0</v>
          </cell>
          <cell r="B3565" t="str">
            <v>ESCAVACAO DE FUSTE DE TUBULAO C/CAMISA DE CONCR.ARMADO,DIAM.EXT.1,80M, BASE ENTRE 4,50 E 7,50M DE PROF.,EM MAT.DE 3ªCAT.</v>
          </cell>
          <cell r="C3565" t="str">
            <v>M</v>
          </cell>
        </row>
        <row r="3566">
          <cell r="A3566" t="str">
            <v>10.008.048-0</v>
          </cell>
          <cell r="B3566" t="str">
            <v>ESCAVACAO DE FUSTE DE TUBULAO C/CAMISA DE CONCR. ARMADO, DIAM. EXT. 2,00M, BASE ATE 4,50M DE PROF., EM MAT. DE 3ªCAT.</v>
          </cell>
          <cell r="C3566" t="str">
            <v>M</v>
          </cell>
        </row>
        <row r="3567">
          <cell r="A3567" t="str">
            <v>10.008.049-0</v>
          </cell>
          <cell r="B3567" t="str">
            <v>ESCAVACAO DE FUSTE DE TUBULAO C/CAMISA DE CONCR.ARMADO,DIAM.EXT.2,00M, BASE ENTRE 4,50 E 7,50M DE PROF.,EM MAT.DE 3ªCAT.</v>
          </cell>
          <cell r="C3567" t="str">
            <v>M</v>
          </cell>
        </row>
        <row r="3568">
          <cell r="A3568" t="str">
            <v>10.008.050-1</v>
          </cell>
          <cell r="B3568" t="str">
            <v>ESCAVACAO DE BASE ALARGADA DE TUBULAO EM MAT. DE 1ªCAT., PLANO INFERIOR ATE 4,50M DA COTA DE ARRASAMENTO</v>
          </cell>
          <cell r="C3568" t="str">
            <v>M3</v>
          </cell>
        </row>
        <row r="3569">
          <cell r="A3569" t="str">
            <v>10.008.051-1</v>
          </cell>
          <cell r="B3569" t="str">
            <v>ESCAVACAO DE BASE ALARGADA DE TUBULAO EM MAT. DE 1ªCAT., PLANO INFERIOR ENTRE 4,50 E 7,50M DA COTA DE ARRASAMENTO</v>
          </cell>
          <cell r="C3569" t="str">
            <v>M3</v>
          </cell>
        </row>
        <row r="3570">
          <cell r="A3570" t="str">
            <v>10.008.060-0</v>
          </cell>
          <cell r="B3570" t="str">
            <v>ESCAVACAO DE BASE ALARGADA DE TUBULAO EM MAT. DE 2ªCAT., PLANO INFERIOR ATE 4,50M DA COTA DE ARRASAMENTO</v>
          </cell>
          <cell r="C3570" t="str">
            <v>M3</v>
          </cell>
        </row>
        <row r="3571">
          <cell r="A3571" t="str">
            <v>10.008.061-0</v>
          </cell>
          <cell r="B3571" t="str">
            <v>ESCAVACAO DE BASE ALARGADA DE TUBULAO EM MAT. DE 2ªCAT., PLANO INFERIOR ENTRE 4,50 E 7,50 DA COTA DE ARRASAMENTO</v>
          </cell>
          <cell r="C3571" t="str">
            <v>M3</v>
          </cell>
        </row>
        <row r="3572">
          <cell r="A3572" t="str">
            <v>10.008.070-0</v>
          </cell>
          <cell r="B3572" t="str">
            <v>ESCAVACAO DE BASE ALARGADA DE TUBULAO EM MAT. DE 3ªCAT., PLANO INFERIOR ATE 4,50M DA COTA DE ARRASAMENTO</v>
          </cell>
          <cell r="C3572" t="str">
            <v>M3</v>
          </cell>
        </row>
        <row r="3573">
          <cell r="A3573" t="str">
            <v>10.008.071-0</v>
          </cell>
          <cell r="B3573" t="str">
            <v>ESCAVACAO DE BASE ALARGADA DE TUBULAO EM MAT. DE 3ªCAT., PLANO INFERIOR ENTRE 4,50 E 7,50M DA COTA DE ARRASAMENTO</v>
          </cell>
          <cell r="C3573" t="str">
            <v>M3</v>
          </cell>
        </row>
        <row r="3574">
          <cell r="A3574" t="str">
            <v>10.008.999-0</v>
          </cell>
          <cell r="B3574" t="str">
            <v>FAMILIA 10.008TUBULACAO A CEU ABERTO</v>
          </cell>
        </row>
        <row r="3575">
          <cell r="A3575" t="str">
            <v>10.009.015-1</v>
          </cell>
          <cell r="B3575" t="str">
            <v>MATERIAIS P/FUSTE DE TUBULAO C/CAMISA DE CONCR. ARMADO, C/DIAM. DE 1,00M</v>
          </cell>
          <cell r="C3575" t="str">
            <v>M</v>
          </cell>
        </row>
        <row r="3576">
          <cell r="A3576" t="str">
            <v>10.009.016-0</v>
          </cell>
          <cell r="B3576" t="str">
            <v>MATERIAIS P/FUSTE DE TUBULAO C/CAMISA DE CONCR. ARMADO, C/DIAM. DE 1,20M</v>
          </cell>
          <cell r="C3576" t="str">
            <v>M</v>
          </cell>
        </row>
        <row r="3577">
          <cell r="A3577" t="str">
            <v>10.009.017-0</v>
          </cell>
          <cell r="B3577" t="str">
            <v>MATERIAIS P/FUSTE DE TUBULAO C/CAMISA DE CONCR. ARMADO, C/DIAM. DE 1,40M</v>
          </cell>
          <cell r="C3577" t="str">
            <v>M</v>
          </cell>
        </row>
        <row r="3578">
          <cell r="A3578" t="str">
            <v>10.009.018-0</v>
          </cell>
          <cell r="B3578" t="str">
            <v>MATERIAIS P/FUSTE DE TUBULAO C/CAMISA DE CONCR. ARMADO, C/DIAM. DE 1,50M</v>
          </cell>
          <cell r="C3578" t="str">
            <v>M</v>
          </cell>
        </row>
        <row r="3579">
          <cell r="A3579" t="str">
            <v>10.009.019-0</v>
          </cell>
          <cell r="B3579" t="str">
            <v>MATERIAIS P/FUSTE DE TUBULAO C/CAMISA DE CONCR. ARMADO, C/DIAM. DE 1,60M</v>
          </cell>
          <cell r="C3579" t="str">
            <v>M</v>
          </cell>
        </row>
        <row r="3580">
          <cell r="A3580" t="str">
            <v>10.009.020-0</v>
          </cell>
          <cell r="B3580" t="str">
            <v>MATERIAIS P/FUSTE DE TUBULAO C/CAMISA DE CONCR. ARMADO, C/DIAM. DE 1,80M</v>
          </cell>
          <cell r="C3580" t="str">
            <v>M</v>
          </cell>
        </row>
        <row r="3581">
          <cell r="A3581" t="str">
            <v>10.009.021-0</v>
          </cell>
          <cell r="B3581" t="str">
            <v>MATERIAIS P/FUSTE DE TUBULAO C/CAMISA DE CONCR. ARMADO, C/DIAM. DE 2,00M</v>
          </cell>
          <cell r="C3581" t="str">
            <v>M</v>
          </cell>
        </row>
        <row r="3582">
          <cell r="A3582" t="str">
            <v>10.009.022-0</v>
          </cell>
          <cell r="B3582" t="str">
            <v>MATERIAIS P/FUSTE DE TUBULAO C/CAMISA DE CONCR. ARMADO, C/DIAM. DE 2,20M</v>
          </cell>
          <cell r="C3582" t="str">
            <v>M</v>
          </cell>
        </row>
        <row r="3583">
          <cell r="A3583" t="str">
            <v>10.009.023-0</v>
          </cell>
          <cell r="B3583" t="str">
            <v>MATERIAIS P/BASE ALARGADA DE TUBULAO C/CAMISA DE CONCR. ARMADO</v>
          </cell>
          <cell r="C3583" t="str">
            <v>M3</v>
          </cell>
        </row>
        <row r="3584">
          <cell r="A3584" t="str">
            <v>10.009.999-0</v>
          </cell>
          <cell r="B3584" t="str">
            <v>FAMILIA 10.009MATERIAL PARA TUBULACAO CONC.ARMADO</v>
          </cell>
        </row>
        <row r="3585">
          <cell r="A3585" t="str">
            <v>10.010.001-1</v>
          </cell>
          <cell r="B3585" t="str">
            <v>EMENDA DE PERFIL DE ACO "H", DE 6", 1ª ALMA, P/ESTACA, C/ 1CORTE E SOLDAGEM, EM BARRAS CHATAS DE 5/16" DE ESP.</v>
          </cell>
          <cell r="C3585" t="str">
            <v>UN</v>
          </cell>
        </row>
        <row r="3586">
          <cell r="A3586" t="str">
            <v>10.010.002-0</v>
          </cell>
          <cell r="B3586" t="str">
            <v>EMENDA DE PERFIL DE ACO "I", DE 8", 1ª E 2ª ALMAS, P/ESTACA,C/ 1 CORTE E SOLDAGEM, EM BARRAS CHATAS DE 5/16" DE ESP.</v>
          </cell>
          <cell r="C3586" t="str">
            <v>UN</v>
          </cell>
        </row>
        <row r="3587">
          <cell r="A3587" t="str">
            <v>10.010.003-1</v>
          </cell>
          <cell r="B3587" t="str">
            <v>EMENDA DE PERFIL DE ACO "I", DE 10", 1ª E 2ª ALMAS, P/ESTACA, C/ 1 CORTE E SOLDAGEM, EM BARRAS CHATAS DE 5/16" DE ESP.</v>
          </cell>
          <cell r="C3587" t="str">
            <v>UN</v>
          </cell>
        </row>
        <row r="3588">
          <cell r="A3588" t="str">
            <v>10.010.004-1</v>
          </cell>
          <cell r="B3588" t="str">
            <v>EMENDA DE PERFIL DE ACO "I", DE 12", 1ª E 2ª ALMAS, P/ESTACA, C/ 1 CORTE E SOLDAGEM, EM BARRAS CHATAS DE 3/8" DE ESP.</v>
          </cell>
          <cell r="C3588" t="str">
            <v>UN</v>
          </cell>
        </row>
        <row r="3589">
          <cell r="A3589" t="str">
            <v>10.010.005-1</v>
          </cell>
          <cell r="B3589" t="str">
            <v>EMENDA DE PERFIL DE ACO "I", DE 15", 1ª E 2ª ALMAS, P/ESTACA, C/ 1 CORTE E SOLDAGEM, EM BARRAS CHATAS DE 3/8" DE ESP.</v>
          </cell>
          <cell r="C3589" t="str">
            <v>UN</v>
          </cell>
        </row>
        <row r="3590">
          <cell r="A3590" t="str">
            <v>10.010.010-0</v>
          </cell>
          <cell r="B3590" t="str">
            <v>EMENDA DE PERFIL DE ACO "I", DE 10" DUPLO, 1ª E 2ª ALMAS,P/ESTACA,C/ 1 CORTE E SOLDAGEM,EM BARRAS CHATAS DE 3/8" DE ESP.</v>
          </cell>
          <cell r="C3590" t="str">
            <v>UN</v>
          </cell>
        </row>
        <row r="3591">
          <cell r="A3591" t="str">
            <v>10.010.012-0</v>
          </cell>
          <cell r="B3591" t="str">
            <v>EMENDA DE PERFIL DE ACO "I", DE 12" DUPLO, 1ª E 2ª ALMAS,P/ESTACA,C/ 1 CORTE E SOLDAGEM,EM BARRAS CHATAS DE 1/2" DE ESP.</v>
          </cell>
          <cell r="C3591" t="str">
            <v>UN</v>
          </cell>
        </row>
        <row r="3592">
          <cell r="A3592" t="str">
            <v>10.010.020-0</v>
          </cell>
          <cell r="B3592" t="str">
            <v>EMENDA DE TOPO EM ESTACA TRILHO TR-25 SIMPLES</v>
          </cell>
          <cell r="C3592" t="str">
            <v>UN</v>
          </cell>
        </row>
        <row r="3593">
          <cell r="A3593" t="str">
            <v>10.010.025-0</v>
          </cell>
          <cell r="B3593" t="str">
            <v>EMENDA DE TOPO EM ESTACA DE TRILHO TR-25 DUPLO</v>
          </cell>
          <cell r="C3593" t="str">
            <v>UN</v>
          </cell>
        </row>
        <row r="3594">
          <cell r="A3594" t="str">
            <v>10.010.030-0</v>
          </cell>
          <cell r="B3594" t="str">
            <v>EMENDA DE TOPO EM ESTACA DE TRILHO TR-25 TRIPLO</v>
          </cell>
          <cell r="C3594" t="str">
            <v>UN</v>
          </cell>
        </row>
        <row r="3595">
          <cell r="A3595" t="str">
            <v>10.010.035-0</v>
          </cell>
          <cell r="B3595" t="str">
            <v>EMENDA DE TOPO EM ESTACA DE TRILHO TR-32 SIMPLES</v>
          </cell>
          <cell r="C3595" t="str">
            <v>UN</v>
          </cell>
        </row>
        <row r="3596">
          <cell r="A3596" t="str">
            <v>10.010.040-0</v>
          </cell>
          <cell r="B3596" t="str">
            <v>EMENDA DE TOPO EM ESTACA DE TRILHO TR-32 DUPLO</v>
          </cell>
          <cell r="C3596" t="str">
            <v>UN</v>
          </cell>
        </row>
        <row r="3597">
          <cell r="A3597" t="str">
            <v>10.010.045-0</v>
          </cell>
          <cell r="B3597" t="str">
            <v>EMENDA DE TOPO EM ESTACA DE TRILHO TR-32 TRIPLO</v>
          </cell>
          <cell r="C3597" t="str">
            <v>UN</v>
          </cell>
        </row>
        <row r="3598">
          <cell r="A3598" t="str">
            <v>10.010.050-0</v>
          </cell>
          <cell r="B3598" t="str">
            <v>EMENDA DE TOPO EM ESTACA DE TRILHO TR-37 SIMPLES</v>
          </cell>
          <cell r="C3598" t="str">
            <v>UN</v>
          </cell>
        </row>
        <row r="3599">
          <cell r="A3599" t="str">
            <v>10.010.055-0</v>
          </cell>
          <cell r="B3599" t="str">
            <v>EMENDA DE TOPO EM ESTACA DE TRILHO TR-37 DUPLO</v>
          </cell>
          <cell r="C3599" t="str">
            <v>UN</v>
          </cell>
        </row>
        <row r="3600">
          <cell r="A3600" t="str">
            <v>10.010.060-0</v>
          </cell>
          <cell r="B3600" t="str">
            <v>EMENDA DE TOPO EM ESTACA DE TRILHO TR-37 TRIPLO</v>
          </cell>
          <cell r="C3600" t="str">
            <v>UN</v>
          </cell>
        </row>
        <row r="3601">
          <cell r="A3601" t="str">
            <v>10.010.065-0</v>
          </cell>
          <cell r="B3601" t="str">
            <v>EMENDA DE TOPO EM ESTACA DE TRILHO TR-45 SIMPLES</v>
          </cell>
          <cell r="C3601" t="str">
            <v>UN</v>
          </cell>
        </row>
        <row r="3602">
          <cell r="A3602" t="str">
            <v>10.010.070-0</v>
          </cell>
          <cell r="B3602" t="str">
            <v>EMENDA DE TOPO DE ESTACA DE TRILHO TR-45 DUPLO</v>
          </cell>
          <cell r="C3602" t="str">
            <v>UN</v>
          </cell>
        </row>
        <row r="3603">
          <cell r="A3603" t="str">
            <v>10.010.075-0</v>
          </cell>
          <cell r="B3603" t="str">
            <v>EMENDA DE TOPO EM ESTACA DE TRILHO TR-45 TRIPLO</v>
          </cell>
          <cell r="C3603" t="str">
            <v>UN</v>
          </cell>
        </row>
        <row r="3604">
          <cell r="A3604" t="str">
            <v>10.010.080-0</v>
          </cell>
          <cell r="B3604" t="str">
            <v>EMENDA DE TOPO EM ESTACA DE TRILHO TR-50 SIMPLES</v>
          </cell>
          <cell r="C3604" t="str">
            <v>UN</v>
          </cell>
        </row>
        <row r="3605">
          <cell r="A3605" t="str">
            <v>10.010.085-0</v>
          </cell>
          <cell r="B3605" t="str">
            <v>EMENDA DE TOPO EM ESTACA DE TRILHO TR-50 DUPLO</v>
          </cell>
          <cell r="C3605" t="str">
            <v>UN</v>
          </cell>
        </row>
        <row r="3606">
          <cell r="A3606" t="str">
            <v>10.010.090-0</v>
          </cell>
          <cell r="B3606" t="str">
            <v>EMENDA DE TOPO EM ESTACA DE TRILHO TR-50 TRIPLO</v>
          </cell>
          <cell r="C3606" t="str">
            <v>UN</v>
          </cell>
        </row>
        <row r="3607">
          <cell r="A3607" t="str">
            <v>10.010.095-0</v>
          </cell>
          <cell r="B3607" t="str">
            <v>EMENDA DE TOPO EM ESTACA DE TRILHO TR-57 SIMPLES</v>
          </cell>
          <cell r="C3607" t="str">
            <v>UN</v>
          </cell>
        </row>
        <row r="3608">
          <cell r="A3608" t="str">
            <v>10.010.100-0</v>
          </cell>
          <cell r="B3608" t="str">
            <v>EMENDA DE TOPO EM ESTACA DE TRILHO TR-57 DUPLO</v>
          </cell>
          <cell r="C3608" t="str">
            <v>UN</v>
          </cell>
        </row>
        <row r="3609">
          <cell r="A3609" t="str">
            <v>10.010.105-0</v>
          </cell>
          <cell r="B3609" t="str">
            <v>EMENDA DE TOPO EM ESTACA DE TRILHO TR-57 TRIPLO</v>
          </cell>
          <cell r="C3609" t="str">
            <v>UN</v>
          </cell>
        </row>
        <row r="3610">
          <cell r="A3610" t="str">
            <v>10.010.999-0</v>
          </cell>
          <cell r="B3610" t="str">
            <v>FAMILIA 10.010EMENDAS PARA ESTACAS</v>
          </cell>
        </row>
        <row r="3611">
          <cell r="A3611" t="str">
            <v>10.011.006-1</v>
          </cell>
          <cell r="B3611" t="str">
            <v>PLACA DE ACO CONTRA A PUNCAO, C/ESP. DE 1/2" SOLDADA SOBRE CABECA DE ESTACA MET. DE PERFIL SIMPLES DE 10"</v>
          </cell>
          <cell r="C3611" t="str">
            <v>UN</v>
          </cell>
        </row>
        <row r="3612">
          <cell r="A3612" t="str">
            <v>10.011.007-0</v>
          </cell>
          <cell r="B3612" t="str">
            <v>PLACA DE ACO CONTRA A PUNCAO, C/ESP. DE 1/2" SOLDADA SOBRE CABECA DE ESTACA MET. DE PERFIL SIMPLES DE 12"</v>
          </cell>
          <cell r="C3612" t="str">
            <v>UN</v>
          </cell>
        </row>
        <row r="3613">
          <cell r="A3613" t="str">
            <v>10.011.008-0</v>
          </cell>
          <cell r="B3613" t="str">
            <v>PLACA DE ACO CONTRA A PUNCAO, C/ESP. DE 1/2" SOLDADA SOBRE CABECA DE ESTACA MET. DE PERFIL SIMPLES DE 15"</v>
          </cell>
          <cell r="C3613" t="str">
            <v>UN</v>
          </cell>
        </row>
        <row r="3614">
          <cell r="A3614" t="str">
            <v>10.011.009-1</v>
          </cell>
          <cell r="B3614" t="str">
            <v>PLACA DE ACO CONTRA A PUNCAO, C/ESP. DE 1/2" SOLDADA SOBRE CABECA DE ESTACA MET. DE PERFIL DUPLO DE 10"</v>
          </cell>
          <cell r="C3614" t="str">
            <v>UN</v>
          </cell>
        </row>
        <row r="3615">
          <cell r="A3615" t="str">
            <v>10.011.010-0</v>
          </cell>
          <cell r="B3615" t="str">
            <v>PLACA DE ACO CONTRA A PUNCAO, C/ESP. DE 1/2" SOLDADA SOBRE CABECA DE ESTACA MET. DE PERFIL DUPLO DE 12"</v>
          </cell>
          <cell r="C3615" t="str">
            <v>UN</v>
          </cell>
        </row>
        <row r="3616">
          <cell r="A3616" t="str">
            <v>10.011.011-0</v>
          </cell>
          <cell r="B3616" t="str">
            <v>PLACA DE ACO CONTRA A PUNCAO, C/ESP. DE 1/2" SOLDADA SOBRE CABECA DE ESTACA MET. DE PERFIL DUPLO DE 15"</v>
          </cell>
          <cell r="C3616" t="str">
            <v>UN</v>
          </cell>
        </row>
        <row r="3617">
          <cell r="A3617" t="str">
            <v>10.011.999-0</v>
          </cell>
          <cell r="B3617" t="str">
            <v>FAMILIA 10.011PLACA DE ACO CONTRA PUNCAO</v>
          </cell>
        </row>
        <row r="3618">
          <cell r="A3618" t="str">
            <v>10.012.001-0</v>
          </cell>
          <cell r="B3618" t="str">
            <v>ARRASAMENTO DE ESTACA DE CONCR. P/CARGA DE TRAB. DE COMPR. AXIAL ATE 600KN</v>
          </cell>
          <cell r="C3618" t="str">
            <v>UN</v>
          </cell>
        </row>
        <row r="3619">
          <cell r="A3619" t="str">
            <v>10.012.005-0</v>
          </cell>
          <cell r="B3619" t="str">
            <v>ARRASAMENTO DE ESTACA DE CONCR. P/CARGA DE TRAB. DE COMPR. AXIAL DE 600 A 950KN</v>
          </cell>
          <cell r="C3619" t="str">
            <v>UN</v>
          </cell>
        </row>
        <row r="3620">
          <cell r="A3620" t="str">
            <v>10.012.010-0</v>
          </cell>
          <cell r="B3620" t="str">
            <v>ARRASAMENTO DE ESTACA DE CONCR. P/CARGA DE TRAB. DE COMPR. AXIAL DE 950 A 1300KN</v>
          </cell>
          <cell r="C3620" t="str">
            <v>UN</v>
          </cell>
        </row>
        <row r="3621">
          <cell r="A3621" t="str">
            <v>10.012.015-0</v>
          </cell>
          <cell r="B3621" t="str">
            <v>ARRASAMENTO DE ESTACA DE CONCR. P/CARGA DE TRAB. DE COMPR. AXIAL DE 1300 A 1700KN</v>
          </cell>
          <cell r="C3621" t="str">
            <v>UN</v>
          </cell>
        </row>
        <row r="3622">
          <cell r="A3622" t="str">
            <v>10.012.050-0</v>
          </cell>
          <cell r="B3622" t="str">
            <v>ARRASAMENTO DE TUBULAO DE CONCR. C/DIAM. DE 80CM</v>
          </cell>
          <cell r="C3622" t="str">
            <v>UN</v>
          </cell>
        </row>
        <row r="3623">
          <cell r="A3623" t="str">
            <v>10.012.055-1</v>
          </cell>
          <cell r="B3623" t="str">
            <v>ARRASAMENTO DE TUBULAO DE CONCR. C/DIAM. DE 1,00 A 1,20M</v>
          </cell>
          <cell r="C3623" t="str">
            <v>UN</v>
          </cell>
        </row>
        <row r="3624">
          <cell r="A3624" t="str">
            <v>10.012.060-0</v>
          </cell>
          <cell r="B3624" t="str">
            <v>ARRASAMENTO DE TUBULAO DE CONCR. C/DIAM. DE 1,25 A 1,40M</v>
          </cell>
          <cell r="C3624" t="str">
            <v>UN</v>
          </cell>
        </row>
        <row r="3625">
          <cell r="A3625" t="str">
            <v>10.012.065-0</v>
          </cell>
          <cell r="B3625" t="str">
            <v>ARRASAMENTO DE TUBULAO DE CONCR. C/DIAM. DE 1,45 A 1,60M</v>
          </cell>
          <cell r="C3625" t="str">
            <v>UN</v>
          </cell>
        </row>
        <row r="3626">
          <cell r="A3626" t="str">
            <v>10.012.070-0</v>
          </cell>
          <cell r="B3626" t="str">
            <v>ARRASAMENTO DE TUBULAO DE CONCR. C/DIAM. DE 1,65 A 2,00M</v>
          </cell>
          <cell r="C3626" t="str">
            <v>UN</v>
          </cell>
        </row>
        <row r="3627">
          <cell r="A3627" t="str">
            <v>10.012.080-0</v>
          </cell>
          <cell r="B3627" t="str">
            <v>ARRASAMENTO DE TUBULAO DE CONCR. C/DIAM. DE 2,10 A 2,50M</v>
          </cell>
          <cell r="C3627" t="str">
            <v>UN</v>
          </cell>
        </row>
        <row r="3628">
          <cell r="A3628" t="str">
            <v>10.012.999-0</v>
          </cell>
          <cell r="B3628" t="str">
            <v>FAMILIA 10.012ARRASAMENTO ESTACA DE CONC.</v>
          </cell>
        </row>
        <row r="3629">
          <cell r="A3629" t="str">
            <v>10.013.001-0</v>
          </cell>
          <cell r="B3629" t="str">
            <v>RETIRADA DE ESTACA EM PERFIL DE ACO ALT. ATE 15" E COMPR. ATE 12,00M, EM TER. DE FRACA RESISTENCIA A PENETRACAO</v>
          </cell>
          <cell r="C3629" t="str">
            <v>M</v>
          </cell>
        </row>
        <row r="3630">
          <cell r="A3630" t="str">
            <v>10.013.002-0</v>
          </cell>
          <cell r="B3630" t="str">
            <v>RETIRADA DE ESTACA EM PERFIL DE ACO ALT. ATE 15" E COMPR. ATE 12,00M, EM TER. DE MEDIA RESISTENCIA A PENETRACAO</v>
          </cell>
          <cell r="C3630" t="str">
            <v>M</v>
          </cell>
        </row>
        <row r="3631">
          <cell r="A3631" t="str">
            <v>10.013.003-0</v>
          </cell>
          <cell r="B3631" t="str">
            <v>RETIRADA DE ESTACA EM PERFIL DE ACO ALT. ATE 15" E COMPR. ATE 12,00M, EM TER. DE FORTE RESISTENCIA A PENETRACAO</v>
          </cell>
          <cell r="C3631" t="str">
            <v>M</v>
          </cell>
        </row>
        <row r="3632">
          <cell r="A3632" t="str">
            <v>10.013.005-0</v>
          </cell>
          <cell r="B3632" t="str">
            <v>ARRANCAMENTO DE ESTACA DE EUCALIPTO, DIAM. DE 25CM, EM TER.DE FRACA RESISTENCIA A PENETRACAO</v>
          </cell>
          <cell r="C3632" t="str">
            <v>M</v>
          </cell>
        </row>
        <row r="3633">
          <cell r="A3633" t="str">
            <v>10.013.006-0</v>
          </cell>
          <cell r="B3633" t="str">
            <v>ARRANCAMENTO DE ESTACA DE EUCALIPTO, DIAM. DE 25CM, EM TER.DE MEDIA RESISTENCIA A PENETRACAO</v>
          </cell>
          <cell r="C3633" t="str">
            <v>M</v>
          </cell>
        </row>
        <row r="3634">
          <cell r="A3634" t="str">
            <v>10.013.999-0</v>
          </cell>
          <cell r="B3634" t="str">
            <v>FAMILIA 10.013RETIRADA DE ESTACA DE ACO E EUCALIPTO</v>
          </cell>
        </row>
        <row r="3635">
          <cell r="A3635" t="str">
            <v>10.014.001-0</v>
          </cell>
          <cell r="B3635" t="str">
            <v>PERFIL SIMPLES "I" OU "H" ATE 8", INCL. PERDAS</v>
          </cell>
          <cell r="C3635" t="str">
            <v>KG</v>
          </cell>
        </row>
        <row r="3636">
          <cell r="A3636" t="str">
            <v>10.014.005-0</v>
          </cell>
          <cell r="B3636" t="str">
            <v>PERFIL SIMPLES "I" OU "H" SENDO ACIMA DE 8" ATE 12", INCL. PERDAS</v>
          </cell>
          <cell r="C3636" t="str">
            <v>KG</v>
          </cell>
        </row>
        <row r="3637">
          <cell r="A3637" t="str">
            <v>10.014.010-0</v>
          </cell>
          <cell r="B3637" t="str">
            <v>PERFIL DUPLO "I" OU "H" ATE 8", INCL. EMENDA LONGITUDINAL</v>
          </cell>
          <cell r="C3637" t="str">
            <v>KG</v>
          </cell>
        </row>
        <row r="3638">
          <cell r="A3638" t="str">
            <v>10.014.015-0</v>
          </cell>
          <cell r="B3638" t="str">
            <v>PERFIL DUPLO "I" OU "H", SENDO ACIMA DE 8" ATE 12", INCL. EMENDA LONGITUDINAL</v>
          </cell>
          <cell r="C3638" t="str">
            <v>KG</v>
          </cell>
        </row>
        <row r="3639">
          <cell r="A3639" t="str">
            <v>10.014.999-0</v>
          </cell>
          <cell r="B3639" t="str">
            <v>FAMILIA 10.014</v>
          </cell>
          <cell r="C3639" t="str">
            <v>0</v>
          </cell>
        </row>
        <row r="3640">
          <cell r="A3640" t="str">
            <v>10.015.001-0</v>
          </cell>
          <cell r="B3640" t="str">
            <v>TRILHO SEMI-NOVO SIMPLES</v>
          </cell>
          <cell r="C3640" t="str">
            <v>KG</v>
          </cell>
        </row>
        <row r="3641">
          <cell r="A3641" t="str">
            <v>10.015.005-0</v>
          </cell>
          <cell r="B3641" t="str">
            <v>TRILHO SEMI-NOVO DUPLO</v>
          </cell>
          <cell r="C3641" t="str">
            <v>KG</v>
          </cell>
        </row>
        <row r="3642">
          <cell r="A3642" t="str">
            <v>10.015.010-0</v>
          </cell>
          <cell r="B3642" t="str">
            <v>TRILHO SEMI-NOVO TRIPLO</v>
          </cell>
          <cell r="C3642" t="str">
            <v>KG</v>
          </cell>
        </row>
        <row r="3643">
          <cell r="A3643" t="str">
            <v>10.015.015-0</v>
          </cell>
          <cell r="B3643" t="str">
            <v>TRILHO SEMI-NOVO QUADRUPLO</v>
          </cell>
          <cell r="C3643" t="str">
            <v>KG</v>
          </cell>
        </row>
        <row r="3644">
          <cell r="A3644" t="str">
            <v>10.015.999-0</v>
          </cell>
          <cell r="B3644" t="str">
            <v>FAMILIA 10.015</v>
          </cell>
          <cell r="C3644" t="str">
            <v>0</v>
          </cell>
        </row>
        <row r="3645">
          <cell r="A3645" t="str">
            <v>10.016.001-0</v>
          </cell>
          <cell r="B3645" t="str">
            <v>ESTRONCA (ESCORA) DE PERFIL DE ACO "I" DE 8" SIMPLES OU DUPLA, TENDO COMPR. DE 4,00 A 9,00M</v>
          </cell>
          <cell r="C3645" t="str">
            <v>UN</v>
          </cell>
        </row>
        <row r="3646">
          <cell r="A3646" t="str">
            <v>10.016.999-0</v>
          </cell>
          <cell r="B3646" t="str">
            <v>FAMILIA 10.016ESCORA PERFIL DE ACO</v>
          </cell>
        </row>
        <row r="3647">
          <cell r="A3647" t="str">
            <v>10.017.001-0</v>
          </cell>
          <cell r="B3647" t="str">
            <v>CRAVACAO DE PERFIL DE ACO "H" ATE 8", EM TER. DE FRACA RESISTENCIA A PENETRACAO</v>
          </cell>
          <cell r="C3647" t="str">
            <v>M</v>
          </cell>
        </row>
        <row r="3648">
          <cell r="A3648" t="str">
            <v>10.017.002-0</v>
          </cell>
          <cell r="B3648" t="str">
            <v>CRAVACAO DE PERFIL DE ACO "H" ATE 8", EM TER. DE MEDIA RESISTENCIA A PENETRACAO</v>
          </cell>
          <cell r="C3648" t="str">
            <v>M</v>
          </cell>
        </row>
        <row r="3649">
          <cell r="A3649" t="str">
            <v>10.017.003-0</v>
          </cell>
          <cell r="B3649" t="str">
            <v>CRAVACAO DE PERFIL DE ACO "H" ATE 8", EM TER. DE FORTE RESISTENCIA A PENETRACAO</v>
          </cell>
          <cell r="C3649" t="str">
            <v>M</v>
          </cell>
        </row>
        <row r="3650">
          <cell r="A3650" t="str">
            <v>10.017.004-0</v>
          </cell>
          <cell r="B3650" t="str">
            <v>CRAVACAO DE PERFIL DE ACO "I" DE 10" A 12", EM TER. DE FRACARESISTENCIA A PENETRACAO</v>
          </cell>
          <cell r="C3650" t="str">
            <v>M</v>
          </cell>
        </row>
        <row r="3651">
          <cell r="A3651" t="str">
            <v>10.017.005-0</v>
          </cell>
          <cell r="B3651" t="str">
            <v>CRAVACAO DE PERFIL DE ACO "I" DE 10" A 12", EM TER. DE MEDIARESISTENCIA A PENETRACAO</v>
          </cell>
          <cell r="C3651" t="str">
            <v>M</v>
          </cell>
        </row>
        <row r="3652">
          <cell r="A3652" t="str">
            <v>10.017.006-0</v>
          </cell>
          <cell r="B3652" t="str">
            <v>CRAVACAO DE PERFIL DE ACO "I" DE 10" A 12", EM TER. DE FORTERESISTENCIA A PENETRACAO</v>
          </cell>
          <cell r="C3652" t="str">
            <v>M</v>
          </cell>
        </row>
        <row r="3653">
          <cell r="A3653" t="str">
            <v>10.017.007-0</v>
          </cell>
          <cell r="B3653" t="str">
            <v>CRAVACAO DE PERFIL DE ACO "I" DE 15" A 20", EM TER. DE FRACARESISTENCIA A PENETRACAO</v>
          </cell>
          <cell r="C3653" t="str">
            <v>M</v>
          </cell>
        </row>
        <row r="3654">
          <cell r="A3654" t="str">
            <v>10.017.008-1</v>
          </cell>
          <cell r="B3654" t="str">
            <v>CRAVACAO DE PERFIL DE ACO "I" DE 15" A 20", EM TER. DE MEDIARESISTENCIA A PENETRACAO</v>
          </cell>
          <cell r="C3654" t="str">
            <v>M</v>
          </cell>
        </row>
        <row r="3655">
          <cell r="A3655" t="str">
            <v>10.017.009-0</v>
          </cell>
          <cell r="B3655" t="str">
            <v>CRAVACAO DE PERFIL DE ACO "I" DE 15" A 20", EM TER. DE FORTERESISTENCIA A PENETRACAO</v>
          </cell>
          <cell r="C3655" t="str">
            <v>M</v>
          </cell>
        </row>
        <row r="3656">
          <cell r="A3656" t="str">
            <v>10.017.015-0</v>
          </cell>
          <cell r="B3656" t="str">
            <v>CRAVACAO DE PERFIL DE ACO "I" DE 10" DUPLO, EM TER. DE FRACARESISTENCIA A PENETRACAO</v>
          </cell>
          <cell r="C3656" t="str">
            <v>M</v>
          </cell>
        </row>
        <row r="3657">
          <cell r="A3657" t="str">
            <v>10.017.016-0</v>
          </cell>
          <cell r="B3657" t="str">
            <v>CRAVACAO DE PERFIL DE ACO "I" DE 10", DUPLO, EM TER. DE MEDIA RESISTENCIA A PENETRACAO</v>
          </cell>
          <cell r="C3657" t="str">
            <v>M</v>
          </cell>
        </row>
        <row r="3658">
          <cell r="A3658" t="str">
            <v>10.017.017-0</v>
          </cell>
          <cell r="B3658" t="str">
            <v>CRAVACAO DE PERFIL DE ACO "I" DE 10", DUPLO, EM TER. DE FORTE RESISTENCIA A PENETRACAO</v>
          </cell>
          <cell r="C3658" t="str">
            <v>M</v>
          </cell>
        </row>
        <row r="3659">
          <cell r="A3659" t="str">
            <v>10.017.020-0</v>
          </cell>
          <cell r="B3659" t="str">
            <v>CRAVACAO DE PERFIL DE ACO "I" DE 12", DUPLO, EM TER. DE FRACA RESISTENCIA A PENETRACAO</v>
          </cell>
          <cell r="C3659" t="str">
            <v>M</v>
          </cell>
        </row>
        <row r="3660">
          <cell r="A3660" t="str">
            <v>10.017.021-0</v>
          </cell>
          <cell r="B3660" t="str">
            <v>CRAVACAO DE PERFIL DE ACO "I" DE 12", DUPLO, EM TER. DE MEDIA RESISTENCIA A PENETRACAO</v>
          </cell>
          <cell r="C3660" t="str">
            <v>M</v>
          </cell>
        </row>
        <row r="3661">
          <cell r="A3661" t="str">
            <v>10.017.022-0</v>
          </cell>
          <cell r="B3661" t="str">
            <v>CRAVACAO DE PERFIL DE ACO "I" DE 12", DUPLO, EM TER. DE FORTE RESISTENCIA A PENETRACAO</v>
          </cell>
          <cell r="C3661" t="str">
            <v>M</v>
          </cell>
        </row>
        <row r="3662">
          <cell r="A3662" t="str">
            <v>10.017.999-0</v>
          </cell>
          <cell r="B3662" t="str">
            <v>FAMILIA 10.017CRAVACAO DE PERFIL DE ACO</v>
          </cell>
        </row>
        <row r="3663">
          <cell r="A3663" t="str">
            <v>10.028.005-0</v>
          </cell>
          <cell r="B3663" t="str">
            <v>ESTACA DE CONCR. FCK = 15MPA, ARMADA, MOLD. NO TER., C/DIAM.DE 150MM, C/CAPAC. P/ 15T</v>
          </cell>
          <cell r="C3663" t="str">
            <v>M</v>
          </cell>
        </row>
        <row r="3664">
          <cell r="A3664" t="str">
            <v>10.028.010-0</v>
          </cell>
          <cell r="B3664" t="str">
            <v>ESTACA DE CONCR. FCK = 15MPA, ARMADA, MOLD. NO TER., C/DIAM.DE 200MM, C/CAPAC. P/ 20T</v>
          </cell>
          <cell r="C3664" t="str">
            <v>M</v>
          </cell>
        </row>
        <row r="3665">
          <cell r="A3665" t="str">
            <v>10.028.015-0</v>
          </cell>
          <cell r="B3665" t="str">
            <v>ESTACA DE CONCR. FCK = 15MPA, ARMADA, MOLD. NO TER., C/DIAM.DE 250MM, C/CAPAC. P/ 25T</v>
          </cell>
          <cell r="C3665" t="str">
            <v>M</v>
          </cell>
        </row>
        <row r="3666">
          <cell r="A3666" t="str">
            <v>10.028.025-0</v>
          </cell>
          <cell r="B3666" t="str">
            <v>ESTACA DE CONCR. FCK = 15MPA, ARMADA, MOLD.NO TER., UTILIZ.TUBO DE PVC DEFOFO DE 150MM,SERVINDO 10 VEZES,C/CAPAC. P/ 15T</v>
          </cell>
          <cell r="C3666" t="str">
            <v>M</v>
          </cell>
        </row>
        <row r="3667">
          <cell r="A3667" t="str">
            <v>10.028.030-0</v>
          </cell>
          <cell r="B3667" t="str">
            <v>ESTACA DE CONCR. FCK = 15MPA, ARMADA, MOLD.NO TER., UTILIZ.TUBO DE PVC DEFOFO DE 200MM,SERVINDO 10 VEZES,C/CAPAC. P/ 15T</v>
          </cell>
          <cell r="C3667" t="str">
            <v>M</v>
          </cell>
        </row>
        <row r="3668">
          <cell r="A3668" t="str">
            <v>10.028.035-0</v>
          </cell>
          <cell r="B3668" t="str">
            <v>ESTACA DE CONCR. FCK = 15MPA, ARMADA, MOLD.NO TER., UTILIZ.TUBO DE PVC DEFOFO DE 250MM,SERVINDO 10 VEZES,C/CAPAC. P/ 15T</v>
          </cell>
          <cell r="C3668" t="str">
            <v>M</v>
          </cell>
        </row>
        <row r="3669">
          <cell r="A3669" t="str">
            <v>10.028.040-0</v>
          </cell>
          <cell r="B3669" t="str">
            <v>ESTACA DE CONCR. FCK = 15MPA, ARMADA, MOLD. NO TER., UTILIZ.TUBO DE PVC DEFOFO DE 150MM, FORMA PERDIDA, C/CAPAC. P/ 15T</v>
          </cell>
          <cell r="C3669" t="str">
            <v>M</v>
          </cell>
        </row>
        <row r="3670">
          <cell r="A3670" t="str">
            <v>10.028.045-0</v>
          </cell>
          <cell r="B3670" t="str">
            <v>ESTACA DE CONCR. FCK = 15MPA, ARMADA, MOLD. NO TER., UTILIZ.TUBO DE PVC DEFOFO DE 200MM, FORMA PERDIDA, C/CAPAC. P/ 15T</v>
          </cell>
          <cell r="C3670" t="str">
            <v>M</v>
          </cell>
        </row>
        <row r="3671">
          <cell r="A3671" t="str">
            <v>10.028.050-0</v>
          </cell>
          <cell r="B3671" t="str">
            <v>ESTACA DE CONCR. FCK = 15MPA, ARMADA, MOLD. NO TER., UTILIZ.TUBO DE PVC DEFOFO DE 250MM, FORMA PERDIDA, C/CAPAC. P/ 15T</v>
          </cell>
          <cell r="C3671" t="str">
            <v>M</v>
          </cell>
        </row>
        <row r="3672">
          <cell r="A3672" t="str">
            <v>10.028.999-0</v>
          </cell>
          <cell r="B3672" t="str">
            <v>INDICE DA FAMILIA</v>
          </cell>
        </row>
        <row r="3673">
          <cell r="A3673" t="str">
            <v>10.055.999-0</v>
          </cell>
          <cell r="B3673" t="str">
            <v>FAMILIA 10.055ESCORAM.DE VALAS CHAPA METALICA</v>
          </cell>
        </row>
        <row r="3674">
          <cell r="A3674" t="str">
            <v>10.060.004-0</v>
          </cell>
          <cell r="B3674" t="str">
            <v>CRAVACAO DE ESTACA PRANCHA DE CONCR. PRE-MOLDADO, C/LARG. UTIL DE 30CM E COMPR. ATE 7,00M, EM TER. DE FRACA RESISTENCIA</v>
          </cell>
          <cell r="C3674" t="str">
            <v>M2</v>
          </cell>
        </row>
        <row r="3675">
          <cell r="A3675" t="str">
            <v>10.060.005-0</v>
          </cell>
          <cell r="B3675" t="str">
            <v>CRAVACAO DE ESTACA PRANCHA DE CONCR. PRE-MOLDADO, C/LARG. UTIL DE 30CM E COMPR. ATE 7,00M, EM TER. DE MEDIA RESISTENCIA</v>
          </cell>
          <cell r="C3675" t="str">
            <v>M2</v>
          </cell>
        </row>
        <row r="3676">
          <cell r="A3676" t="str">
            <v>10.060.999-0</v>
          </cell>
          <cell r="B3676" t="str">
            <v>FAMILIA 10.060CRAVACAO ESTACA PRANCHA</v>
          </cell>
        </row>
        <row r="3677">
          <cell r="A3677" t="str">
            <v>10.065.001-0</v>
          </cell>
          <cell r="B3677" t="str">
            <v>EXECUCAO DE PAREDE DIAFRAGMA C/ 0,40M DE ESP.</v>
          </cell>
          <cell r="C3677" t="str">
            <v>M2</v>
          </cell>
        </row>
        <row r="3678">
          <cell r="A3678" t="str">
            <v>10.065.002-0</v>
          </cell>
          <cell r="B3678" t="str">
            <v>EXECUCAO DE PAREDE DIAFRAGMA C/ 0,60M DE ESP.</v>
          </cell>
          <cell r="C3678" t="str">
            <v>M2</v>
          </cell>
        </row>
        <row r="3679">
          <cell r="A3679" t="str">
            <v>10.065.003-0</v>
          </cell>
          <cell r="B3679" t="str">
            <v>EXECUCAO DE PAREDE DIAFRAGMA C/ 0,80M DE ESP.</v>
          </cell>
          <cell r="C3679" t="str">
            <v>M2</v>
          </cell>
        </row>
        <row r="3680">
          <cell r="A3680" t="str">
            <v>10.065.004-0</v>
          </cell>
          <cell r="B3680" t="str">
            <v>EXECUCAO DE PAREDE DIAFRAGMA C/ 1M DE ESP.</v>
          </cell>
          <cell r="C3680" t="str">
            <v>M2</v>
          </cell>
        </row>
        <row r="3681">
          <cell r="A3681" t="str">
            <v>10.065.999-0</v>
          </cell>
          <cell r="B3681" t="str">
            <v>FAMILIA 10.065PARADE DIAFRAGMA</v>
          </cell>
        </row>
        <row r="3682">
          <cell r="A3682" t="str">
            <v>10.070.001-0</v>
          </cell>
          <cell r="B3682" t="str">
            <v>GAIOLA ARMADURA P/PAREDE DIAFRAGMA, EM ACO CA-50</v>
          </cell>
          <cell r="C3682" t="str">
            <v>KG</v>
          </cell>
        </row>
        <row r="3683">
          <cell r="A3683" t="str">
            <v>10.070.999-0</v>
          </cell>
          <cell r="B3683" t="str">
            <v>FAMILIA 10.070ARMADURA PARA PAREDE DIAFRAGMA</v>
          </cell>
        </row>
        <row r="3684">
          <cell r="A3684" t="str">
            <v>10.080.001-0</v>
          </cell>
          <cell r="B3684" t="str">
            <v>MANUSEIO DE PERFIS MET. ESTRUTURAIS ATE 20,00M</v>
          </cell>
          <cell r="C3684" t="str">
            <v>T</v>
          </cell>
        </row>
        <row r="3685">
          <cell r="A3685" t="str">
            <v>10.080.999-0</v>
          </cell>
          <cell r="B3685" t="str">
            <v>FAMILIA 10.080PERFIS METALICOS</v>
          </cell>
        </row>
        <row r="3686">
          <cell r="A3686" t="str">
            <v>CATEGORIA 11 - ESTRUTURAS</v>
          </cell>
        </row>
        <row r="3688">
          <cell r="A3688" t="str">
            <v>11.001.001-1</v>
          </cell>
          <cell r="B3688" t="str">
            <v>CONCRETO DOSADO RACIONALMENTE P/UMA RESISTENCIA A COMPRES.DE10MPA, COMPREEND. APENAS O FORN.DOS MAT.,INCL. 5% DE PERDAS</v>
          </cell>
          <cell r="C3688" t="str">
            <v>M3</v>
          </cell>
        </row>
        <row r="3689">
          <cell r="A3689" t="str">
            <v>11.001.005-1</v>
          </cell>
          <cell r="B3689" t="str">
            <v>CONCRETO DOSADO RACIONALMENTE P/UMA RESISTENCIA A COMPRES.DE15MPA, COMPREEND. APENAS O FORN.DOS MAT.,INCL. 5% DE PERDAS</v>
          </cell>
          <cell r="C3689" t="str">
            <v>M3</v>
          </cell>
        </row>
        <row r="3690">
          <cell r="A3690" t="str">
            <v>11.001.009-1</v>
          </cell>
          <cell r="B3690" t="str">
            <v>CONCRETO DOSADO RACIONALMENTE P/UMA RESISTENCIA A COMPRES.DE20MPA, COMPREEND. APENAS O FORN.DOS MAT.,INCL. 5% DE PERDAS</v>
          </cell>
          <cell r="C3690" t="str">
            <v>M3</v>
          </cell>
        </row>
        <row r="3691">
          <cell r="A3691" t="str">
            <v>11.001.012-1</v>
          </cell>
          <cell r="B3691" t="str">
            <v>CONCRETO DOSADO RACIONALMENTE P/UMA RESISTENCIA A COMPRES.DE25MPA, COMPREEND. APENAS O FORN.DOS MAT.,INCL. 5% DE PERDAS</v>
          </cell>
          <cell r="C3691" t="str">
            <v>M3</v>
          </cell>
        </row>
        <row r="3692">
          <cell r="A3692" t="str">
            <v>11.001.016-1</v>
          </cell>
          <cell r="B3692" t="str">
            <v>CONCRETO DOSADO RACIONALMENTE P/UMA RESISTENCIA A COMPRES.DE30MPA, COMPREEND. APENAS O FORN.DOS MAT.,INCL. 5% DE PERDAS</v>
          </cell>
          <cell r="C3692" t="str">
            <v>M3</v>
          </cell>
        </row>
        <row r="3693">
          <cell r="A3693" t="str">
            <v>11.001.017-0</v>
          </cell>
          <cell r="B3693" t="str">
            <v>CONCRETO DOSADO RACIONALMENTE P/UMA RESISTENCIA A COMPRES.DE35MPA, COMPREEND. APENAS O FORN.DOS MAT.,INCL. 5% DE PERDAS</v>
          </cell>
          <cell r="C3693" t="str">
            <v>M3</v>
          </cell>
        </row>
        <row r="3694">
          <cell r="A3694" t="str">
            <v>11.001.018-0</v>
          </cell>
          <cell r="B3694" t="str">
            <v>MICRO-CONCR. ADITIVADO, P/UMA RESISTENCIA A COMPR. DE 25MPA,COMPREEND. APENAS O FORN. DOS MAT., INCL. 5% DE PERDAS</v>
          </cell>
          <cell r="C3694" t="str">
            <v>M3</v>
          </cell>
        </row>
        <row r="3695">
          <cell r="A3695" t="str">
            <v>11.001.020-1</v>
          </cell>
          <cell r="B3695" t="str">
            <v>CONCRETO P/CAMADA PREPARATORIA, C/ 180KG DE CIM. P/M3 DE CONCR., COMPREEND. APENAS O FORN. DOS MAT., INCL. 5% DE PERDAS</v>
          </cell>
          <cell r="C3695" t="str">
            <v>M3</v>
          </cell>
        </row>
        <row r="3696">
          <cell r="A3696" t="str">
            <v>11.001.999-0</v>
          </cell>
          <cell r="B3696" t="str">
            <v>INDICE 11.001.CONCRETO DOSADO</v>
          </cell>
        </row>
        <row r="3697">
          <cell r="A3697" t="str">
            <v>11.002.010-0</v>
          </cell>
          <cell r="B3697" t="str">
            <v>PREPARO MANUAL DE CONCR., INCL. TRANSP. HORIZ., C/CARRINHO DE MAO ATE 20,00M</v>
          </cell>
          <cell r="C3697" t="str">
            <v>M3</v>
          </cell>
        </row>
        <row r="3698">
          <cell r="A3698" t="str">
            <v>11.002.011-1</v>
          </cell>
          <cell r="B3698" t="str">
            <v>PREPARO DE CONCR., EM 2 BETONEIRAS DE 600 L, PRODUCAO APROX.DE 7,00M3/H, EXCL. FORN. DOS MAT.</v>
          </cell>
          <cell r="C3698" t="str">
            <v>M3</v>
          </cell>
        </row>
        <row r="3699">
          <cell r="A3699" t="str">
            <v>11.002.012-1</v>
          </cell>
          <cell r="B3699" t="str">
            <v>PREPARO DE CONCR., EM 1 BETONEIRA DE 600 L, PRODUCAO APROX.DE 3,50M3/H, EXCL. FORN. DOS MAT.</v>
          </cell>
          <cell r="C3699" t="str">
            <v>M3</v>
          </cell>
        </row>
        <row r="3700">
          <cell r="A3700" t="str">
            <v>11.002.013-1</v>
          </cell>
          <cell r="B3700" t="str">
            <v>PREPARO DE CONCR., EM 1 BETONEIRA DE 320 L, PRODUCAO APROX.DE 2,00M3/H, EXCL. FORN. DOS MAT.</v>
          </cell>
          <cell r="C3700" t="str">
            <v>M3</v>
          </cell>
        </row>
        <row r="3701">
          <cell r="A3701" t="str">
            <v>11.002.014-1</v>
          </cell>
          <cell r="B3701" t="str">
            <v>PREPARO DE CONCR., EM CONDICOES ESPECIAIS, EM A BETONEIRA DE320 L, PRODUCAO APROX. DE 1,50M3/H, EXCL. FORN. DOS MAT.</v>
          </cell>
          <cell r="C3701" t="str">
            <v>M3</v>
          </cell>
        </row>
        <row r="3702">
          <cell r="A3702" t="str">
            <v>11.002.015-1</v>
          </cell>
          <cell r="B3702" t="str">
            <v>PREPARO DE CONCR., EM CONDICOES ESPECIAIS, EM 1 BETONEIRA DE320 L, PRODUCAO APROX. DE 1,00M3/H, EXCL. FORN. DOS MAT.</v>
          </cell>
          <cell r="C3702" t="str">
            <v>M3</v>
          </cell>
        </row>
        <row r="3703">
          <cell r="A3703" t="str">
            <v>11.002.017-1</v>
          </cell>
          <cell r="B3703" t="str">
            <v>PREPARO DE CONCR. EM USINA TIPO PAREDE, PRODUCAO DE 8,00M3/H, EXCL. FORN. DOS MAT.</v>
          </cell>
          <cell r="C3703" t="str">
            <v>M3</v>
          </cell>
        </row>
        <row r="3704">
          <cell r="A3704" t="str">
            <v>11.002.018-0</v>
          </cell>
          <cell r="B3704" t="str">
            <v>DOSAGEM DE CONCR. EM USINA DOSADORA, TIPO VERT. P/ 16,00M3/H, EXCL. FORN. DOS MAT., SENDO O TRAB. INTERMITENTE A 50%</v>
          </cell>
          <cell r="C3704" t="str">
            <v>M3</v>
          </cell>
        </row>
        <row r="3705">
          <cell r="A3705" t="str">
            <v>11.002.021-1</v>
          </cell>
          <cell r="B3705" t="str">
            <v>LANCAMENTO DE CONCR. EM PECAS ARMADAS, INCL. TRANSP. HORIZ.E VERT., PRODUCAO APROX. DE 7,00M3/H</v>
          </cell>
          <cell r="C3705" t="str">
            <v>M3</v>
          </cell>
        </row>
        <row r="3706">
          <cell r="A3706" t="str">
            <v>11.002.022-1</v>
          </cell>
          <cell r="B3706" t="str">
            <v>LANCAMENTO DE CONCR. EM PECAS ARMADAS, INCL. TRANSP. HORIZ.E VERT., PRODUCAO APROX. DE 3,50M3/H</v>
          </cell>
          <cell r="C3706" t="str">
            <v>M3</v>
          </cell>
        </row>
        <row r="3707">
          <cell r="A3707" t="str">
            <v>11.002.023-1</v>
          </cell>
          <cell r="B3707" t="str">
            <v>LANCAMENTO DE CONCR. EM PECAS ARMADAS, INCL. TRANSP. HORIZ.E VERT., PRODUCAO APROX. DE 2,00M3/H</v>
          </cell>
          <cell r="C3707" t="str">
            <v>M3</v>
          </cell>
        </row>
        <row r="3708">
          <cell r="A3708" t="str">
            <v>11.002.024-1</v>
          </cell>
          <cell r="B3708" t="str">
            <v>LANCAMENTO DE CONCR. EM PECAS ARMADAS, INCL. TRANSP. HORIZ.E VERT., C/CONDICOES ESPECIAIS, PRODUCAO APROX. DE 1,50M3/H</v>
          </cell>
          <cell r="C3708" t="str">
            <v>M3</v>
          </cell>
        </row>
        <row r="3709">
          <cell r="A3709" t="str">
            <v>11.002.025-1</v>
          </cell>
          <cell r="B3709" t="str">
            <v>LANCAMENTO DE CONCR. EM PECAS ARMADAS, INCL. TRANSP. HORIZ.E VERT., C/CONDICOES ESPECIAIS, PRODUCAO APROX. DE 1,00M3/H</v>
          </cell>
          <cell r="C3709" t="str">
            <v>M3</v>
          </cell>
        </row>
        <row r="3710">
          <cell r="A3710" t="str">
            <v>11.002.027-1</v>
          </cell>
          <cell r="B3710" t="str">
            <v>LANCAMENTO DE CONCR. EM PECAS S/ARMADURA, INCL. TRANSP. HORIZ. E VERT., PRODUCAO APROX. DE 7,00M3/H</v>
          </cell>
          <cell r="C3710" t="str">
            <v>M3</v>
          </cell>
        </row>
        <row r="3711">
          <cell r="A3711" t="str">
            <v>11.002.028-1</v>
          </cell>
          <cell r="B3711" t="str">
            <v>LANCAMENTO DE CONCR. EM PECAS S/ARMADURA, INCL. TRANSP. HORIZ. E VERT., PRODUCAO APROX. DE 3,50M3/H</v>
          </cell>
          <cell r="C3711" t="str">
            <v>M3</v>
          </cell>
        </row>
        <row r="3712">
          <cell r="A3712" t="str">
            <v>11.002.029-1</v>
          </cell>
          <cell r="B3712" t="str">
            <v>LANCAMENTO DE CONCR. EM PECAS S/ARMADURA, INCL. TRANSP. HORIZ. E VERT., PRODUCAO APROX. DE 2,00M3/H</v>
          </cell>
          <cell r="C3712" t="str">
            <v>M3</v>
          </cell>
        </row>
        <row r="3713">
          <cell r="A3713" t="str">
            <v>11.002.030-1</v>
          </cell>
          <cell r="B3713" t="str">
            <v>LANCAMENTO DE CONCR. EM PECAS S/ARMADURA, INCL. TRANSP. HORIZ. E VERT., C/CONDICOES ESPECIAIS,PRODUCAO APROX.DE 1,50M3/H</v>
          </cell>
          <cell r="C3713" t="str">
            <v>M3</v>
          </cell>
        </row>
        <row r="3714">
          <cell r="A3714" t="str">
            <v>11.002.031-1</v>
          </cell>
          <cell r="B3714" t="str">
            <v>LANCAMENTO DE CONCR. EM PECAS S/ARMADURA, INCL. TRANSP. HORIZ. E VERT., C/CONDICOES ESPECIAIS,PRODUCAO APROX.DE 1,00M3/H</v>
          </cell>
          <cell r="C3714" t="str">
            <v>M3</v>
          </cell>
        </row>
        <row r="3715">
          <cell r="A3715" t="str">
            <v>11.002.033-1</v>
          </cell>
          <cell r="B3715" t="str">
            <v>LANCAMENTO DE CONCR. EM PECAS S/ARMADURA, INCL. SOMENTE TRANSP. HORIZ., PRODUCAO APROX. DE 7,00M3/H</v>
          </cell>
          <cell r="C3715" t="str">
            <v>M3</v>
          </cell>
        </row>
        <row r="3716">
          <cell r="A3716" t="str">
            <v>11.002.034-1</v>
          </cell>
          <cell r="B3716" t="str">
            <v>LANCAMENTO DE CONCR. EM PECAS S/ARMADURA, INCL. SOMENTE TRANSP. HORIZ., PRODUCAO APROX. DE 3,50M3/H</v>
          </cell>
          <cell r="C3716" t="str">
            <v>M3</v>
          </cell>
        </row>
        <row r="3717">
          <cell r="A3717" t="str">
            <v>11.002.035-1</v>
          </cell>
          <cell r="B3717" t="str">
            <v>LANCAMENTO DE CONCR. EM PECAS S/ARMADURA, INCL. SOMENTE TRANSP. HORIZ., PRODUCAO APROX. DE 2,00M3/H</v>
          </cell>
          <cell r="C3717" t="str">
            <v>M3</v>
          </cell>
        </row>
        <row r="3718">
          <cell r="A3718" t="str">
            <v>11.002.036-1</v>
          </cell>
          <cell r="B3718" t="str">
            <v>LANCAMENTO DE CONCR. EM PECAS S/ARMADURA, INCL. SOMENTE TRANSP. HORIZ., C/CONDICOES ESPECIAIS,PRODUCAO APROX.DE 1,50M3/H</v>
          </cell>
          <cell r="C3718" t="str">
            <v>M3</v>
          </cell>
        </row>
        <row r="3719">
          <cell r="A3719" t="str">
            <v>11.002.037-1</v>
          </cell>
          <cell r="B3719" t="str">
            <v>LANCAMENTO DE CONCR. EM PECAS S/ARMADURA, INCL. SOMENTE TRANSP. HORIZ., C/CONDICOES ESPECIAIS,PRODUCAO APROX.DE 1,00M3/H</v>
          </cell>
          <cell r="C3719" t="str">
            <v>M3</v>
          </cell>
        </row>
        <row r="3720">
          <cell r="A3720" t="str">
            <v>11.002.039-1</v>
          </cell>
          <cell r="B3720" t="str">
            <v>ADICIONAL P/ITENS 11.002.021 A 11.002.037, CORRESPONDENTE AACRESCIMOS NA DIST. HORIZ.</v>
          </cell>
          <cell r="C3720" t="str">
            <v>M3XDAM</v>
          </cell>
        </row>
        <row r="3721">
          <cell r="A3721" t="str">
            <v>11.002.040-1</v>
          </cell>
          <cell r="B3721" t="str">
            <v>ADICIONAL P/ITENS 11.002.021 A 11.002.031, CORRESPONDENTE AACRESCIMOS NA DIST. HORIZ.</v>
          </cell>
          <cell r="C3721" t="str">
            <v>M3XDAM</v>
          </cell>
        </row>
        <row r="3722">
          <cell r="A3722" t="str">
            <v>11.002.041-0</v>
          </cell>
          <cell r="B3722" t="str">
            <v>LANCAMENTO DE CONCR. EM PECAS ARMADAS, INCL. SOMENTE TRANSP.HORIZ., PRODUCAO APROX. DE 7,00M3/H</v>
          </cell>
          <cell r="C3722" t="str">
            <v>M3</v>
          </cell>
        </row>
        <row r="3723">
          <cell r="A3723" t="str">
            <v>11.002.042-0</v>
          </cell>
          <cell r="B3723" t="str">
            <v>LANCAMENTO DE CONCR. EM PECAS ARMADAS, INCL. SOMENTE TRANSP.HORIZ., PRODUCAO APROX. DE 3,50M3/H</v>
          </cell>
          <cell r="C3723" t="str">
            <v>M3</v>
          </cell>
        </row>
        <row r="3724">
          <cell r="A3724" t="str">
            <v>11.002.043-1</v>
          </cell>
          <cell r="B3724" t="str">
            <v>LANCAMENTO DE CONCR. EM PECAS ARMADAS, INCL. SOMENTE TRANSP.HORIZ., PRODUCAO APROX. DE 2,00M3/H</v>
          </cell>
          <cell r="C3724" t="str">
            <v>M3</v>
          </cell>
        </row>
        <row r="3725">
          <cell r="A3725" t="str">
            <v>11.002.044-0</v>
          </cell>
          <cell r="B3725" t="str">
            <v>LANCAMENTO DE CONCR. EM PECAS ARMADAS EM CONDICOES ESPECIAIS, INCL. SOMENTE TRANSP. HORIZ., PRODUCAO APROX. DE 1,50M3/H</v>
          </cell>
          <cell r="C3725" t="str">
            <v>M3</v>
          </cell>
        </row>
        <row r="3726">
          <cell r="A3726" t="str">
            <v>11.002.045-0</v>
          </cell>
          <cell r="B3726" t="str">
            <v>LANCAMENTO DE CONCR. EM PECAS ARMADAS EM CONDICOES ESPECIAIS, INCL. SOMENTE TRANSP. HORIZ., PRODUCAO APROX. DE 1,00M3/H</v>
          </cell>
          <cell r="C3726" t="str">
            <v>M3</v>
          </cell>
        </row>
        <row r="3727">
          <cell r="A3727" t="str">
            <v>11.002.060-0</v>
          </cell>
          <cell r="B3727" t="str">
            <v>LANCAMENTO DE CONCR. EM PECAS ARMADAS, INCL. TRANSP. HORIZ.E VERT., C/AUX. DE GUINDASTE E CACAMBAS DE 1,00 A 1,50M3</v>
          </cell>
          <cell r="C3727" t="str">
            <v>M3</v>
          </cell>
        </row>
        <row r="3728">
          <cell r="A3728" t="str">
            <v>11.002.999-0</v>
          </cell>
          <cell r="B3728" t="str">
            <v>INDICE 11.002.PREPARO E LANCAMENTO</v>
          </cell>
        </row>
        <row r="3729">
          <cell r="A3729" t="str">
            <v>11.003.001-1</v>
          </cell>
          <cell r="B3729" t="str">
            <v>CONCRETO SIMPLES, P/UMA RESISTENCIA A COMPRES. DE 10MPA, INCL. MAT. E TRANSP. NA HORIZ. E NA VERT.</v>
          </cell>
          <cell r="C3729" t="str">
            <v>M3</v>
          </cell>
        </row>
        <row r="3730">
          <cell r="A3730" t="str">
            <v>11.003.002-0</v>
          </cell>
          <cell r="B3730" t="str">
            <v>CONCRETO P/PECAS ARMADAS, P/UMA RESISTENCIA A COMPRES. DE 15MPA, INCL. MAT., CONFECCAO E TRANSP. HORIZ. E VERT.</v>
          </cell>
          <cell r="C3730" t="str">
            <v>M3</v>
          </cell>
        </row>
        <row r="3731">
          <cell r="A3731" t="str">
            <v>11.003.003-1</v>
          </cell>
          <cell r="B3731" t="str">
            <v>CONCRETO P/PECAS ARMADAS, P/UMA RESISTENCIA A COMPRES. DE 20MPA, INCL. MAT., CONFECCAO E TRANSP. HORIZ. E VERT.</v>
          </cell>
          <cell r="C3731" t="str">
            <v>M3</v>
          </cell>
        </row>
        <row r="3732">
          <cell r="A3732" t="str">
            <v>11.003.005-1</v>
          </cell>
          <cell r="B3732" t="str">
            <v>CONCRETO P/PECAS ARMADAS, P/UMA RESISTENCIA A COMPRES. DE 25MPA, INCL. MAT., CONFECCAO E TRANSP. HORIZ. E VERT.</v>
          </cell>
          <cell r="C3732" t="str">
            <v>M3</v>
          </cell>
        </row>
        <row r="3733">
          <cell r="A3733" t="str">
            <v>11.003.010-0</v>
          </cell>
          <cell r="B3733" t="str">
            <v>CONCRETO P/PECAS ARMADAS, P/UMA RESISTENCIA A COMPRES. DE 15MPA, INCL. MAT.,CONFECCAO,IMPERMEABIL.E TRANSP.HORIZ.E VERT.</v>
          </cell>
          <cell r="C3733" t="str">
            <v>M3</v>
          </cell>
        </row>
        <row r="3734">
          <cell r="A3734" t="str">
            <v>11.003.014-1</v>
          </cell>
          <cell r="B3734" t="str">
            <v>CONCRETO CICLOPICO C/CONCR. P/UMA RESISTENCIA A COMPRES.DE 10MPA,TENDO 30% DO VOLUME OCUPADO P/PEDRA-DE-MAO,INCL.TRANSP.</v>
          </cell>
          <cell r="C3734" t="str">
            <v>M3</v>
          </cell>
        </row>
        <row r="3735">
          <cell r="A3735" t="str">
            <v>11.003.999-0</v>
          </cell>
          <cell r="B3735" t="str">
            <v>INDICE 11.003.CONCRETO SIMPLES</v>
          </cell>
        </row>
        <row r="3736">
          <cell r="A3736" t="str">
            <v>11.004.001-1</v>
          </cell>
          <cell r="B3736" t="str">
            <v>FORMAS ESPECIAIS DE MAD. P/PECAS DE CONCR. PRE-MOLDADO, SERVINDO 20 VEZES, TABUAS C/ 4CM DE ESP., MOLDAGEM E DESMOLDAGEM</v>
          </cell>
          <cell r="C3736" t="str">
            <v>M2</v>
          </cell>
        </row>
        <row r="3737">
          <cell r="A3737" t="str">
            <v>11.004.002-0</v>
          </cell>
          <cell r="B3737" t="str">
            <v>FORMAS ESPECIAIS DE MAD. P/ABOBODA DE TUNEL, EM PINHO DE 3ª,C/APROVEITAMENTO 3 VEZES,INCL. FORN. DOS MAT. E DESMOLDAGEM</v>
          </cell>
          <cell r="C3737" t="str">
            <v>M2</v>
          </cell>
        </row>
        <row r="3738">
          <cell r="A3738" t="str">
            <v>11.004.003-0</v>
          </cell>
          <cell r="B3738" t="str">
            <v>FORMAS ESPECIAIS DE MAD. P/ABOBODA DE TUNEL, EM PINHO DE 3ª,C/APROVEITAMENTO 1 VEZ, INCL. FORN. DOS MAT. E DESMOLDAGEM</v>
          </cell>
          <cell r="C3738" t="str">
            <v>M2</v>
          </cell>
        </row>
        <row r="3739">
          <cell r="A3739" t="str">
            <v>11.004.020-1</v>
          </cell>
          <cell r="B3739" t="str">
            <v>FORMA DE MAD. P/MOLDAGEM DE PECAS DE CONCR. ARMADO C/PARAMENTOS PLANOS, SERVINDO A MAD. 3 VEZES,EM TABUAS DE PINHO DE 3ª</v>
          </cell>
          <cell r="C3739" t="str">
            <v>M2</v>
          </cell>
        </row>
        <row r="3740">
          <cell r="A3740" t="str">
            <v>11.004.021-1</v>
          </cell>
          <cell r="B3740" t="str">
            <v>FORMA DE MAD. P/MOLDAGEM DE PECAS DE CONCR. ARMADO C/PARAMENTOS PLANOS, SERVINDO A MAD. 2 VEZES,EM TABUAS DE PINHO DE 3ª</v>
          </cell>
          <cell r="C3740" t="str">
            <v>M2</v>
          </cell>
        </row>
        <row r="3741">
          <cell r="A3741" t="str">
            <v>11.004.022-1</v>
          </cell>
          <cell r="B3741" t="str">
            <v>FORMA DE MAD. P/MOLDAGEM DE PECAS DE CONCR. ARMADO C/PARAMENTOS PLANOS, SERVINDO A MAD. 1,4 VEZ,EM TABUAS DE PINHO DE 3ª</v>
          </cell>
          <cell r="C3741" t="str">
            <v>M2</v>
          </cell>
        </row>
        <row r="3742">
          <cell r="A3742" t="str">
            <v>11.004.023-1</v>
          </cell>
          <cell r="B3742" t="str">
            <v>FORMA DE MAD. P/MOLDAGEM DE PECAS DE CONCR. ARMADO C/PARAMENTOS PLANOS, SERVINDO A MAD. 1 VEZ, EM TABUAS DE PINHO DE 3ª</v>
          </cell>
          <cell r="C3742" t="str">
            <v>M2</v>
          </cell>
        </row>
        <row r="3743">
          <cell r="A3743" t="str">
            <v>11.004.024-1</v>
          </cell>
          <cell r="B3743" t="str">
            <v>FORMA DE MAD. EM TABUAS DE PINHO DE 3ª P/MOLDAGEM DE PECAS DE CONCR. C/PARAMENTOS CURVOS, SERVINDO A MAD. 1,4 VEZ</v>
          </cell>
          <cell r="C3743" t="str">
            <v>M2</v>
          </cell>
        </row>
        <row r="3744">
          <cell r="A3744" t="str">
            <v>11.004.025-1</v>
          </cell>
          <cell r="B3744" t="str">
            <v>FORMA DE MAD. EM TABUAS DE PINHO DE 3ª P/MOLDAGEM DE PECAS DE CONCR. ARMADO, SERVINDO A MAD. 2 VEZES</v>
          </cell>
          <cell r="C3744" t="str">
            <v>M2</v>
          </cell>
        </row>
        <row r="3745">
          <cell r="A3745" t="str">
            <v>11.004.026-0</v>
          </cell>
          <cell r="B3745" t="str">
            <v>FORMA DE MAD. DE PINHO DE 3ª, P/GALERIA RETANG. DE CONCR. ARMADO, SERVINDO A MAD. 3 VEZES</v>
          </cell>
          <cell r="C3745" t="str">
            <v>M2</v>
          </cell>
        </row>
        <row r="3746">
          <cell r="A3746" t="str">
            <v>11.004.027-0</v>
          </cell>
          <cell r="B3746" t="str">
            <v>FORMA DE MAD. DE PINHO DE 3ª, C/APROVEIT. DA MAD. 1 VEZ, P/VIADUTO DE CONCR., C/ESCOR. MET.</v>
          </cell>
          <cell r="C3746" t="str">
            <v>M2</v>
          </cell>
        </row>
        <row r="3747">
          <cell r="A3747" t="str">
            <v>11.004.028-0</v>
          </cell>
          <cell r="B3747" t="str">
            <v>FORMA DE MAD. DE PINHO DE 3ª, C/APROVEIT. DA MAD. 2 VEZES, P/VIADUTO DE CONCR., C/ESCOR. MET.</v>
          </cell>
          <cell r="C3747" t="str">
            <v>M2</v>
          </cell>
        </row>
        <row r="3748">
          <cell r="A3748" t="str">
            <v>11.004.029-0</v>
          </cell>
          <cell r="B3748" t="str">
            <v>FORMA DE MAD. DE PINHO DE 3ª, C/APROVEIT. DA MAD. 4 VEZES, P/MOLDAGEM DE CINTA SOBRE BALDRAME</v>
          </cell>
          <cell r="C3748" t="str">
            <v>M2</v>
          </cell>
        </row>
        <row r="3749">
          <cell r="A3749" t="str">
            <v>11.004.030-1</v>
          </cell>
          <cell r="B3749" t="str">
            <v>ESCORAMENTO DE PONTILHOES, PONTES E VIADUTOS DE CONCR. ARMADO C/MAD. DE LEI SERRADA, PINHO DE 3ª, C/ 30% DE APROVEIT.</v>
          </cell>
          <cell r="C3749" t="str">
            <v>M3</v>
          </cell>
        </row>
        <row r="3750">
          <cell r="A3750" t="str">
            <v>11.004.035-1</v>
          </cell>
          <cell r="B3750" t="str">
            <v>ESCORAMENTO DE FORMA ATE 3,30M DE PE DIREITO, C/PINHO DE 3ª,TABUAS EMPREGADAS 3 VEZES, PRUMOS 4 VEZES</v>
          </cell>
          <cell r="C3750" t="str">
            <v>M3</v>
          </cell>
        </row>
        <row r="3751">
          <cell r="A3751" t="str">
            <v>11.004.036-0</v>
          </cell>
          <cell r="B3751" t="str">
            <v>ESCORAMENTO DE FORMAS DE 3,30 ATE 3,50M DE PE DIREITO, C/PINHO DE 3ª, TABUAS EMPREGADAS 3 VEZES, PRUMOS 4 VEZES</v>
          </cell>
          <cell r="C3751" t="str">
            <v>M3</v>
          </cell>
        </row>
        <row r="3752">
          <cell r="A3752" t="str">
            <v>11.004.037-0</v>
          </cell>
          <cell r="B3752" t="str">
            <v>ESCORAMENTO DE FORMAS DE 3,50 ATE 4,00M DE PE DIREITO, C/PINHO DE 3ª, TABUAS EMPREGADAS 3 VEZES, PRUMOS 4 VEZES</v>
          </cell>
          <cell r="C3752" t="str">
            <v>M3</v>
          </cell>
        </row>
        <row r="3753">
          <cell r="A3753" t="str">
            <v>11.004.038-1</v>
          </cell>
          <cell r="B3753" t="str">
            <v>ESCORAMENTO DE FORMAS DE 4,00 ATE 5,00M DE PE DIREITO, C/PINHO DE 3ª, TABUAS EMPREGADAS 3 VEZES, PRUMOS 4 VEZES</v>
          </cell>
          <cell r="C3753" t="str">
            <v>M3</v>
          </cell>
        </row>
        <row r="3754">
          <cell r="A3754" t="str">
            <v>11.004.053-1</v>
          </cell>
          <cell r="B3754" t="str">
            <v>ESCORAMENTO DE FORMA DE MOLDAGEM DE PECAS DE CONCR. ATE 5,00M DE PE DIREITO, C/PINHO DE 3ª, EMPREGADA 2 VEZES</v>
          </cell>
          <cell r="C3754" t="str">
            <v>M2</v>
          </cell>
        </row>
        <row r="3755">
          <cell r="A3755" t="str">
            <v>11.004.055-0</v>
          </cell>
          <cell r="B3755" t="str">
            <v>ESCORAMENTO DE ROCHA OU ENCHIMENTO, POR CIMA DE CAMBOTAS MET., C/EUCALIPTO ROLICO</v>
          </cell>
          <cell r="C3755" t="str">
            <v>M3</v>
          </cell>
        </row>
        <row r="3756">
          <cell r="A3756" t="str">
            <v>11.004.060-0</v>
          </cell>
          <cell r="B3756" t="str">
            <v>ESCORAMENTO DE TUNEL ESCAV. EM TERRA, C/EUCALIPTO SERRADO DE2", POR CIMA DAS CAMBOTAS MET.</v>
          </cell>
          <cell r="C3756" t="str">
            <v>M2</v>
          </cell>
        </row>
        <row r="3757">
          <cell r="A3757" t="str">
            <v>11.004.061-0</v>
          </cell>
          <cell r="B3757" t="str">
            <v>REFORCO LATERAL DE ESCORAMENTO DE FORMAS DE PILAR OU VIGAS,C/ 30% DE REAPROVEIT. DA MADEIRA, INCL. RETIRADA</v>
          </cell>
          <cell r="C3757" t="str">
            <v>M2</v>
          </cell>
        </row>
        <row r="3758">
          <cell r="A3758" t="str">
            <v>11.004.063-0</v>
          </cell>
          <cell r="B3758" t="str">
            <v>REFORCO DE ESCOR. DE FORMA DE PILAR OU VIGA, SERVINDO A MAD.2 VEZES</v>
          </cell>
          <cell r="C3758" t="str">
            <v>M2</v>
          </cell>
        </row>
        <row r="3759">
          <cell r="A3759" t="str">
            <v>11.004.065-0</v>
          </cell>
          <cell r="B3759" t="str">
            <v>ESCORAMENTO DE FORMAS DE PARAMENTOS VERTICAIS(MURO DE ARRIMOOU SEMEHANTE)ATE 1,5M, C/30% DE APROVEIT., INCL. RETIRADA</v>
          </cell>
          <cell r="C3759" t="str">
            <v>M2</v>
          </cell>
        </row>
        <row r="3760">
          <cell r="A3760" t="str">
            <v>11.004.066-0</v>
          </cell>
          <cell r="B3760" t="str">
            <v>ESCORAMENTO DE FORMA DE CX. DE CONCR. EM GERAL, CINTA, BL. DE FUNDACAO E/OU PARAMENTOS ATE 1,50M, C/APROVEIT. DE 2 VEZES</v>
          </cell>
          <cell r="C3760" t="str">
            <v>M2</v>
          </cell>
        </row>
        <row r="3761">
          <cell r="A3761" t="str">
            <v>11.004.069-1</v>
          </cell>
          <cell r="B3761" t="str">
            <v>ESCORAMENTO DE FORMA DE PARAMENTO VERT., P/ALT. DE 1,50 A 5,00M, C/ 30% DE APROVEIT. DA MAD.</v>
          </cell>
          <cell r="C3761" t="str">
            <v>M2</v>
          </cell>
        </row>
        <row r="3762">
          <cell r="A3762" t="str">
            <v>11.004.070-1</v>
          </cell>
          <cell r="B3762" t="str">
            <v>ESCORAMENTO DE FORMA DE PARAMENTO VERT., P/ALT. DE 1,50 A 5,00M, C/APROVEIT. DA MAD. 2 VEZES</v>
          </cell>
          <cell r="C3762" t="str">
            <v>M2</v>
          </cell>
        </row>
        <row r="3763">
          <cell r="A3763" t="str">
            <v>11.004.072-1</v>
          </cell>
          <cell r="B3763" t="str">
            <v>ESCORAMENTO DE FORMA DE PARAMENTO VERT., P/ALT. DE 5,00 A 8,00M, C/ 30% DE APROVEIT. DA MAD.</v>
          </cell>
          <cell r="C3763" t="str">
            <v>M2</v>
          </cell>
        </row>
        <row r="3764">
          <cell r="A3764" t="str">
            <v>11.004.073-1</v>
          </cell>
          <cell r="B3764" t="str">
            <v>ESCORAMENTO DE FORMA DE PARAMENTO VERT., P/ALT. DE 5,00 A 8,00M, C/APROVEIT. DA MAD. 2 VEZES</v>
          </cell>
          <cell r="C3764" t="str">
            <v>M2</v>
          </cell>
        </row>
        <row r="3765">
          <cell r="A3765" t="str">
            <v>11.004.075-0</v>
          </cell>
          <cell r="B3765" t="str">
            <v>ESCORAMENTO DE FORMA DE PARAMENTO VERT., P/ALT. DE 8,00 A 12,00M, C/ 30% DE APROVEIT. DA MAD.</v>
          </cell>
          <cell r="C3765" t="str">
            <v>M2</v>
          </cell>
        </row>
        <row r="3766">
          <cell r="A3766" t="str">
            <v>11.004.076-1</v>
          </cell>
          <cell r="B3766" t="str">
            <v>ESCORAMENTO DE FORMA DE PARAMENTO VERT., P/ALT. DE 8,00 A 12,00M, C/APROVEIT. DA MAD. 2 VEZES</v>
          </cell>
          <cell r="C3766" t="str">
            <v>M2</v>
          </cell>
        </row>
        <row r="3767">
          <cell r="A3767" t="str">
            <v>11.004.080-0</v>
          </cell>
          <cell r="B3767" t="str">
            <v>JUNTA DE MAD. DE PINHO P/PONTES UTILIZ. SARRAFOS DE 1 X 7CM</v>
          </cell>
          <cell r="C3767" t="str">
            <v>M</v>
          </cell>
        </row>
        <row r="3768">
          <cell r="A3768" t="str">
            <v>11.004.999-0</v>
          </cell>
          <cell r="B3768" t="str">
            <v>INDICE 11004FORMAS,ESCORAMENTO E JUNTAS</v>
          </cell>
        </row>
        <row r="3769">
          <cell r="A3769" t="str">
            <v>11.005.001-1</v>
          </cell>
          <cell r="B3769" t="str">
            <v>FORMA DE CHAPAS DE MAD. COMP., DE 14MM RESINADA E DE 20MM PLASTIF., SERVINDO 4 VEZES E A MAD. DE PINHO AUXILIAR 3 VEZES</v>
          </cell>
          <cell r="C3769" t="str">
            <v>M2</v>
          </cell>
        </row>
        <row r="3770">
          <cell r="A3770" t="str">
            <v>11.005.002-1</v>
          </cell>
          <cell r="B3770" t="str">
            <v>FORMA DE CHAPA DE MAD. COMP., DE 14MM RESINADA E DE 20MM PLASTIF., SERVINDO 1 VEZ E A MAD. DE PINHO AUXILIAR 3 VEZES</v>
          </cell>
          <cell r="C3770" t="str">
            <v>M2</v>
          </cell>
        </row>
        <row r="3771">
          <cell r="A3771" t="str">
            <v>11.005.005-1</v>
          </cell>
          <cell r="B3771" t="str">
            <v>FORMA DE CHAPAS DE MAD. COMP., DE 20MM PLASTIF., SERVINDO 1VEZ P/VIADUTOS, INCL. PECAS DE TRANSF. P/ESCOR. MET.</v>
          </cell>
          <cell r="C3771" t="str">
            <v>M2</v>
          </cell>
        </row>
        <row r="3772">
          <cell r="A3772" t="str">
            <v>11.005.006-1</v>
          </cell>
          <cell r="B3772" t="str">
            <v>FORMA DE CHAPAS DE MAD. COMP., DE 20MM PLASTIF., SERVINDO 1VEZ P/VIADUTOS, INCL. PECAS DE TRANF. P/ESCOR. MET.</v>
          </cell>
          <cell r="C3772" t="str">
            <v>M2</v>
          </cell>
        </row>
        <row r="3773">
          <cell r="A3773" t="str">
            <v>11.005.010-0</v>
          </cell>
          <cell r="B3773" t="str">
            <v>FORMA DE CHAPAS DE MAD. COMP., DE 14MM RESINADAS P/LAJES, SERVINDO 5 VEZES E MAD. DE PINHO AUXILIAR 5 VEZES</v>
          </cell>
          <cell r="C3773" t="str">
            <v>M2</v>
          </cell>
        </row>
        <row r="3774">
          <cell r="A3774" t="str">
            <v>11.005.012-0</v>
          </cell>
          <cell r="B3774" t="str">
            <v>FORMA DE CHAPAS DE MAD. COMP., DE 14MM RESINADAS P/LAJES, SERVINDO 2 VEZES E MAD. DE PINHO AUXILIAR 2 VEZES</v>
          </cell>
          <cell r="C3774" t="str">
            <v>M2</v>
          </cell>
        </row>
        <row r="3775">
          <cell r="A3775" t="str">
            <v>11.005.015-0</v>
          </cell>
          <cell r="B3775" t="str">
            <v>FORMA DE CHAPAS DE MAD. COMP., DE 20MM PLASTIF., SERVINDO 2VEZES E MAD. DE PINHO AUXILIAR 3 VEZES</v>
          </cell>
          <cell r="C3775" t="str">
            <v>M2</v>
          </cell>
        </row>
        <row r="3776">
          <cell r="A3776" t="str">
            <v>11.005.020-0</v>
          </cell>
          <cell r="B3776" t="str">
            <v>FORMA DE CHAPAS DE MAD. COMP., DE 10MM, TIPO CX. PERDIDA, C/50CM DE LARG. E 46CM DE ALT.</v>
          </cell>
          <cell r="C3776" t="str">
            <v>M</v>
          </cell>
        </row>
        <row r="3777">
          <cell r="A3777" t="str">
            <v>11.005.050-0</v>
          </cell>
          <cell r="B3777" t="str">
            <v>FORMA DE CHAPAS DE MAD. COMP., DE 20MM RESINADAS E MAD. DE PINHO AUXILIAR, USO 1 VEZ, P/ESTRUT. DE PONTES E VIADUTOS</v>
          </cell>
          <cell r="C3777" t="str">
            <v>M2</v>
          </cell>
        </row>
        <row r="3778">
          <cell r="A3778" t="str">
            <v>11.005.055-0</v>
          </cell>
          <cell r="B3778" t="str">
            <v>FORMA DE CHAPAS DE MAD. COMP., DE 17MM RESINADAS, 2 USOS, P/LAJES DE PONTES E VIADUTOS,INCL.PECAS DE TRANSF.P/ESCOR.MET.</v>
          </cell>
          <cell r="C3778" t="str">
            <v>M2</v>
          </cell>
        </row>
        <row r="3779">
          <cell r="A3779" t="str">
            <v>11.005.999-0</v>
          </cell>
          <cell r="B3779" t="str">
            <v>INDICE 11.005.FORMAS MADEIRIT</v>
          </cell>
        </row>
        <row r="3780">
          <cell r="A3780" t="str">
            <v>11.008.001-1</v>
          </cell>
          <cell r="B3780" t="str">
            <v>BARRA DE ACO CA-25 REDONDA, S/SALIENCIA, DIAM. DE 6,3MM DESTINADA A ARMADURA DE PECAS DE CONCR. ARMADO</v>
          </cell>
          <cell r="C3780" t="str">
            <v>KG</v>
          </cell>
        </row>
        <row r="3781">
          <cell r="A3781" t="str">
            <v>11.008.003-0</v>
          </cell>
          <cell r="B3781" t="str">
            <v>BARRA DE ACO CA-25 REDONDA S/SALIENCIA DIAM. DE 8MM DESTINADA A ARMADURA DE PECAS DE CONCR. ARMADO</v>
          </cell>
          <cell r="C3781" t="str">
            <v>KG</v>
          </cell>
        </row>
        <row r="3782">
          <cell r="A3782" t="str">
            <v>11.008.004-1</v>
          </cell>
          <cell r="B3782" t="str">
            <v>BARRA DE ACO CA-25 REDONDA, S/SALIENCIA, DIAM. MAIOR OU IGUAL A 10MM, DESTINADA A ARMADURA DE PECAS DE CONCR. ARMADO</v>
          </cell>
          <cell r="C3782" t="str">
            <v>KG</v>
          </cell>
        </row>
        <row r="3783">
          <cell r="A3783" t="str">
            <v>11.008.999-0</v>
          </cell>
          <cell r="B3783" t="str">
            <v>INDICE 11.008.BARRAS DE ACO</v>
          </cell>
        </row>
        <row r="3784">
          <cell r="A3784" t="str">
            <v>11.009.011-0</v>
          </cell>
          <cell r="B3784" t="str">
            <v>FIO DE ACO CA-60 REDONDO, C/SALIENCIA, DIAM. DE 4,2 A 6MM, DESTINADO A PECAS DE CONCR. ARMADO</v>
          </cell>
          <cell r="C3784" t="str">
            <v>KG</v>
          </cell>
        </row>
        <row r="3785">
          <cell r="A3785" t="str">
            <v>11.009.012-0</v>
          </cell>
          <cell r="B3785" t="str">
            <v>FIO DE ACO CA-60 REDONDO, C/SALIENCIA, DIAM. DE 7 A 8MM, DESTINADO A PECAS DE CONCR. ARMADO</v>
          </cell>
          <cell r="C3785" t="str">
            <v>KG</v>
          </cell>
        </row>
        <row r="3786">
          <cell r="A3786" t="str">
            <v>11.009.013-0</v>
          </cell>
          <cell r="B3786" t="str">
            <v>BARRA DE ACO CA-50, C/SALIENCIA, DIAM. DE 6,3MM, DESTINADAA ARMADURA DE CONCR. ARMADO</v>
          </cell>
          <cell r="C3786" t="str">
            <v>KG</v>
          </cell>
        </row>
        <row r="3787">
          <cell r="A3787" t="str">
            <v>11.009.014-1</v>
          </cell>
          <cell r="B3787" t="str">
            <v>BARRA DE ACO CA-50, C/SALIENCIA, DIAM. DE 8 A 12,5MM, DESTINADA A ARMADURA DE CONCR. ARMADO</v>
          </cell>
          <cell r="C3787" t="str">
            <v>KG</v>
          </cell>
        </row>
        <row r="3788">
          <cell r="A3788" t="str">
            <v>11.009.015-1</v>
          </cell>
          <cell r="B3788" t="str">
            <v>BARRA DE ACO CA-50B, C/SALIENCIA, DIAM. ACIMA DE 12,5MM, DESTINADA A ARMADURA DE CONCR. ARMADO</v>
          </cell>
          <cell r="C3788" t="str">
            <v>KG</v>
          </cell>
        </row>
        <row r="3789">
          <cell r="A3789" t="str">
            <v>11.009.999-0</v>
          </cell>
          <cell r="B3789" t="str">
            <v>FIOS DE ACO E BARRAS C.A-50B-50A</v>
          </cell>
        </row>
        <row r="3790">
          <cell r="A3790" t="str">
            <v>11.010.008-0</v>
          </cell>
          <cell r="B3790" t="str">
            <v>CABO DE ACO DE 1 CORDOALHA DE 12,5MM, EXCL. BAINHA MET. E PERDAS DE PONTAS</v>
          </cell>
          <cell r="C3790" t="str">
            <v>KG</v>
          </cell>
        </row>
        <row r="3791">
          <cell r="A3791" t="str">
            <v>11.010.009-0</v>
          </cell>
          <cell r="B3791" t="str">
            <v>CABO DE ACO P/ 2 CORDOALHAS DE 12,5MM, INCL. BAINHA MET. E PERDAS DE PONTAS</v>
          </cell>
          <cell r="C3791" t="str">
            <v>KG</v>
          </cell>
        </row>
        <row r="3792">
          <cell r="A3792" t="str">
            <v>11.010.010-0</v>
          </cell>
          <cell r="B3792" t="str">
            <v>CABO DE ACO P/ 3 CORDOALHAS DE 12,5MM, INCL. BAINHA MET. E PERDAS DE PONTAS</v>
          </cell>
          <cell r="C3792" t="str">
            <v>KG</v>
          </cell>
        </row>
        <row r="3793">
          <cell r="A3793" t="str">
            <v>11.010.011-0</v>
          </cell>
          <cell r="B3793" t="str">
            <v>CABO DE ACO P/ 4 CORDOALHAS DE 12,5MM, INCL. BAINHA MET. E PERDAS DE PONTAS</v>
          </cell>
          <cell r="C3793" t="str">
            <v>KG</v>
          </cell>
        </row>
        <row r="3794">
          <cell r="A3794" t="str">
            <v>11.010.012-0</v>
          </cell>
          <cell r="B3794" t="str">
            <v>CABO DE ACO P/ 5 CORDOALHAS DE 12,5MM, INCL. BAINHA MET. E PERDAS DE PONTAS</v>
          </cell>
          <cell r="C3794" t="str">
            <v>KG</v>
          </cell>
        </row>
        <row r="3795">
          <cell r="A3795" t="str">
            <v>11.010.013-0</v>
          </cell>
          <cell r="B3795" t="str">
            <v>CABO DE ACO P/ 6 CORDOALHAS DE 12,5MM, INCL. BAINHA MET. E PERDAS DE PONTAS</v>
          </cell>
          <cell r="C3795" t="str">
            <v>KG</v>
          </cell>
        </row>
        <row r="3796">
          <cell r="A3796" t="str">
            <v>11.010.014-0</v>
          </cell>
          <cell r="B3796" t="str">
            <v>CABO DE ACO P/ 7 CORDOALHAS DE 12,5MM, INCL. BAINHA MET. E PERDAS DE PONTAS</v>
          </cell>
          <cell r="C3796" t="str">
            <v>KG</v>
          </cell>
        </row>
        <row r="3797">
          <cell r="A3797" t="str">
            <v>11.010.015-1</v>
          </cell>
          <cell r="B3797" t="str">
            <v>CABO DE ACO P/ 12 CORDOALHAS DE 12,5MM, INCL. BAINHA MET. EPERDAS DE PONTAS</v>
          </cell>
          <cell r="C3797" t="str">
            <v>KG</v>
          </cell>
        </row>
        <row r="3798">
          <cell r="A3798" t="str">
            <v>11.010.016-0</v>
          </cell>
          <cell r="B3798" t="str">
            <v>CABO DE ACO P/ 19 CORDOALHAS DE 12,5MM, INCL. BAINHA MET. EPERDAS DE PONTAS</v>
          </cell>
          <cell r="C3798" t="str">
            <v>KG</v>
          </cell>
        </row>
        <row r="3799">
          <cell r="A3799" t="str">
            <v>11.010.017-0</v>
          </cell>
          <cell r="B3799" t="str">
            <v>CABO DE ACO P/ 22 CORDOALHAS DE 12,5MM, INCL. BAINHA MET. EPERDAS DE PONTAS</v>
          </cell>
          <cell r="C3799" t="str">
            <v>KG</v>
          </cell>
        </row>
        <row r="3800">
          <cell r="A3800" t="str">
            <v>11.010.018-0</v>
          </cell>
          <cell r="B3800" t="str">
            <v>CABO DE ACO P/ 27 CORDOALHAS DE 12,5MM, EXCL. BAINHA MET. EPERDAS DE PONTAS</v>
          </cell>
          <cell r="C3800" t="str">
            <v>KG</v>
          </cell>
        </row>
        <row r="3801">
          <cell r="A3801" t="str">
            <v>11.010.027-0</v>
          </cell>
          <cell r="B3801" t="str">
            <v>CABO DE ACO DE 1 CORDOALHA DE 12,5MM, EXCL. BAINHA DE ACO GALV. E PERDAS DE PONTAS</v>
          </cell>
          <cell r="C3801" t="str">
            <v>KG</v>
          </cell>
        </row>
        <row r="3802">
          <cell r="A3802" t="str">
            <v>11.010.028-0</v>
          </cell>
          <cell r="B3802" t="str">
            <v>CABO DE ACO P/ 2 CORDOALHAS DE 12,5MM, INCL. BAINHA DE ACO GALV. E PERDAS DE PONTAS</v>
          </cell>
          <cell r="C3802" t="str">
            <v>KG</v>
          </cell>
        </row>
        <row r="3803">
          <cell r="A3803" t="str">
            <v>11.010.029-0</v>
          </cell>
          <cell r="B3803" t="str">
            <v>CABO DE ACO P/ 3 CORDOALHAS DE 12,5MM, INCL. BAINHA DE ACO GALV. E PERDAS DE PONTAS</v>
          </cell>
          <cell r="C3803" t="str">
            <v>KG</v>
          </cell>
        </row>
        <row r="3804">
          <cell r="A3804" t="str">
            <v>11.010.030-0</v>
          </cell>
          <cell r="B3804" t="str">
            <v>CABO DE ACO P/ 4 CORDOALHAS DE 12,5MM, INCL. BAINHA DE ACO GALV. E PERDAS DE PONTAS</v>
          </cell>
          <cell r="C3804" t="str">
            <v>KG</v>
          </cell>
        </row>
        <row r="3805">
          <cell r="A3805" t="str">
            <v>11.010.031-0</v>
          </cell>
          <cell r="B3805" t="str">
            <v>CABO DE ACO P/ 5 CORDOALHAS DE 12,5MM, INCL. BAINHA DE ACO GALV. E PERDAS DE PONTAS</v>
          </cell>
          <cell r="C3805" t="str">
            <v>KG</v>
          </cell>
        </row>
        <row r="3806">
          <cell r="A3806" t="str">
            <v>11.010.032-0</v>
          </cell>
          <cell r="B3806" t="str">
            <v>CABO DE ACO P/ 6 CORDOALHAS DE 12,5MM, INCL. BAINHA DE ACO GALV. E PERDAS DE PONTAS</v>
          </cell>
          <cell r="C3806" t="str">
            <v>KG</v>
          </cell>
        </row>
        <row r="3807">
          <cell r="A3807" t="str">
            <v>11.010.033-0</v>
          </cell>
          <cell r="B3807" t="str">
            <v>CABO DE ACO P/ 7 CORDOALHAS DE 12,5MM, INCL. BAINHA DE ACO GALV. E PERDAS DE PONTAS</v>
          </cell>
          <cell r="C3807" t="str">
            <v>KG</v>
          </cell>
        </row>
        <row r="3808">
          <cell r="A3808" t="str">
            <v>11.010.034-0</v>
          </cell>
          <cell r="B3808" t="str">
            <v>CABO DE ACO P/ 12 CORDOALHAS DE 12,5MM, INCL. BAINHA DE ACOGALV. E PERDAS DE PONTAS</v>
          </cell>
          <cell r="C3808" t="str">
            <v>KG</v>
          </cell>
        </row>
        <row r="3809">
          <cell r="A3809" t="str">
            <v>11.010.035-0</v>
          </cell>
          <cell r="B3809" t="str">
            <v>CABO DE ACO P/ 19 CORDOALHAS DE 12,5MM, INCL. BAINHA DE ACOGALV. E PERDAS DE PONTAS</v>
          </cell>
          <cell r="C3809" t="str">
            <v>KG</v>
          </cell>
        </row>
        <row r="3810">
          <cell r="A3810" t="str">
            <v>11.010.036-0</v>
          </cell>
          <cell r="B3810" t="str">
            <v>CABO DE ACO P/ 22 CORDOALHAS DE 12,5MM, INCL. BAINHA DE ACOGALV. E PERDAS DE PONTAS</v>
          </cell>
          <cell r="C3810" t="str">
            <v>KG</v>
          </cell>
        </row>
        <row r="3811">
          <cell r="A3811" t="str">
            <v>11.010.037-0</v>
          </cell>
          <cell r="B3811" t="str">
            <v>CABO DE ACO P/ 27 CORDOALHAS DE 12,5MM, EXCL. BAINHA DE ACOGALV. E PERDAS DE PONTAS</v>
          </cell>
          <cell r="C3811" t="str">
            <v>KG</v>
          </cell>
        </row>
        <row r="3812">
          <cell r="A3812" t="str">
            <v>11.010.999-0</v>
          </cell>
          <cell r="B3812" t="str">
            <v>INDICE 11.010.CABOS DE ACO CORDOALHA</v>
          </cell>
        </row>
        <row r="3813">
          <cell r="A3813" t="str">
            <v>11.011.010-0</v>
          </cell>
          <cell r="B3813" t="str">
            <v>PREPARO E COLOC. DE 1 CORDOALHA DE 12,5MM NA FORMA, COMPREEND. CORTE, MONT., ENFIACAO, BEM COMO FORN. DE CIM. P/INJECAO</v>
          </cell>
          <cell r="C3813" t="str">
            <v>KG</v>
          </cell>
        </row>
        <row r="3814">
          <cell r="A3814" t="str">
            <v>11.011.011-0</v>
          </cell>
          <cell r="B3814" t="str">
            <v>PREPARO E COLOC. DE 2 CORDOALHAS DE 12,5MM NA FORMA, COMPREEND. CORTE, MONT., ENFIACAO, BEM COMO FORN. DE CIM. P/INJECAO</v>
          </cell>
          <cell r="C3814" t="str">
            <v>KG</v>
          </cell>
        </row>
        <row r="3815">
          <cell r="A3815" t="str">
            <v>11.011.012-0</v>
          </cell>
          <cell r="B3815" t="str">
            <v>PREPARO E COLOC. DE 3 CORDOALHAS DE 12,5MM NA FORMA, COMPREEND. CORTE, MONT., ENFIACAO, BEM COMO FORN. DE CIM. P/INJECAO</v>
          </cell>
          <cell r="C3815" t="str">
            <v>KG</v>
          </cell>
        </row>
        <row r="3816">
          <cell r="A3816" t="str">
            <v>11.011.013-0</v>
          </cell>
          <cell r="B3816" t="str">
            <v>PREPARO E COLOC. DE 4 CORDOALHAS DE 12,5MM NA FORMA, COMPREEND. CORTE, MONT., ENFIACAO, BEM COMO FORN. DE CIM. P/INJECAO</v>
          </cell>
          <cell r="C3816" t="str">
            <v>KG</v>
          </cell>
        </row>
        <row r="3817">
          <cell r="A3817" t="str">
            <v>11.011.014-0</v>
          </cell>
          <cell r="B3817" t="str">
            <v>PREPARO E COLOC. DE 5 CORDOALHAS DE 12,5MM NA FORMA, COMPREEND. CORTE, MONT., ENFIACAO, BEM COMO FORN. DE CIM. P/INJECAO</v>
          </cell>
          <cell r="C3817" t="str">
            <v>KG</v>
          </cell>
        </row>
        <row r="3818">
          <cell r="A3818" t="str">
            <v>11.011.015-0</v>
          </cell>
          <cell r="B3818" t="str">
            <v>PREPARO E COLOC. DE 6 CORDOALHAS DE 12,5MM NA FORMA, COMPREEND. CORTE, MONT., ENFIACAO, BEM COMO FORN. DE CIM. P/INJECAO</v>
          </cell>
          <cell r="C3818" t="str">
            <v>KG</v>
          </cell>
        </row>
        <row r="3819">
          <cell r="A3819" t="str">
            <v>11.011.016-0</v>
          </cell>
          <cell r="B3819" t="str">
            <v>PREPARO E COLOC. DE 7 CORDOALHAS DE 12,5MM NA FORMA, COMPREEND. CORTE, MONT., ENFIACAO, BEM COMO FORN. DE CIM. P/INJECAO</v>
          </cell>
          <cell r="C3819" t="str">
            <v>KG</v>
          </cell>
        </row>
        <row r="3820">
          <cell r="A3820" t="str">
            <v>11.011.017-1</v>
          </cell>
          <cell r="B3820" t="str">
            <v>PREPARO E COLOC. DE 12 CORDOALHAS DE 12,5MM NA FORMA, COMPREEND. CORTE, MONT., ENFIACAO, BEM COMO FORN. DE CIM.P/INJECAO</v>
          </cell>
          <cell r="C3820" t="str">
            <v>KG</v>
          </cell>
        </row>
        <row r="3821">
          <cell r="A3821" t="str">
            <v>11.011.018-0</v>
          </cell>
          <cell r="B3821" t="str">
            <v>PREPARO E COLOC. DE 19 CORDOALHAS DE 12,5MM NA FORMA, COMPREEND. CORTE, MONT., ENFIACAO, BEM COMO FORN. DE CIM.P/INJECAO</v>
          </cell>
          <cell r="C3821" t="str">
            <v>KG</v>
          </cell>
        </row>
        <row r="3822">
          <cell r="A3822" t="str">
            <v>11.011.019-0</v>
          </cell>
          <cell r="B3822" t="str">
            <v>PREPARO E COLOC. DE 22 CORDOALHAS DE 12,5MM NA FORMA, COMPREEND. CORTE, MONT., ENFIACAO, BEM COMO FORN. DE CIM.P/INJECAO</v>
          </cell>
          <cell r="C3822" t="str">
            <v>KG</v>
          </cell>
        </row>
        <row r="3823">
          <cell r="A3823" t="str">
            <v>11.011.020-0</v>
          </cell>
          <cell r="B3823" t="str">
            <v>PREPARO E COLOC. DE 27 CORDOALHAS DE 12,5MM NA FORMA, COMPREEND. CORTE, MONT., ENFIACAO, BEM COMO FORN. DE CIM.P/INJECAO</v>
          </cell>
          <cell r="C3823" t="str">
            <v>KG</v>
          </cell>
        </row>
        <row r="3824">
          <cell r="A3824" t="str">
            <v>11.011.021-0</v>
          </cell>
          <cell r="B3824" t="str">
            <v>PREPARO E COLOC. DE 31 CORDOALHAS DE 12,5MM NA FORMA, COMPREEND. CORTE, MONT., ENFIACAO, BEM COMO FORN. DE CIM.P/INJECAO</v>
          </cell>
          <cell r="C3824" t="str">
            <v>KG</v>
          </cell>
        </row>
        <row r="3825">
          <cell r="A3825" t="str">
            <v>11.011.022-0</v>
          </cell>
          <cell r="B3825" t="str">
            <v>PREPARO E COLOC. DE 37 CORDOALHAS DE 12,5MM NA FORMA, COMPREEND. CORTE, MONT., ENFIACAO, BEM COMO FORN. DE CIM.P/INJECAO</v>
          </cell>
          <cell r="C3825" t="str">
            <v>KG</v>
          </cell>
        </row>
        <row r="3826">
          <cell r="A3826" t="str">
            <v>11.011.023-1</v>
          </cell>
          <cell r="B3826" t="str">
            <v>CORTE, DOBRAGEM, MONT. E COLOC. DE FERRAG. NA FORMA, ACO CA-25, BARRA REDONDA C/DIAM. DE 6,3MM</v>
          </cell>
          <cell r="C3826" t="str">
            <v>KG</v>
          </cell>
        </row>
        <row r="3827">
          <cell r="A3827" t="str">
            <v>11.011.024-1</v>
          </cell>
          <cell r="B3827" t="str">
            <v>CORTE, DOBRAGEM, MONT. E COLOC. DE FERRAG. NA FORMA, ACO CA-25, BARRA REDONDA C/DIAM. IGUAL A 8MM</v>
          </cell>
          <cell r="C3827" t="str">
            <v>KG</v>
          </cell>
        </row>
        <row r="3828">
          <cell r="A3828" t="str">
            <v>11.011.025-1</v>
          </cell>
          <cell r="B3828" t="str">
            <v>CORTE, DOBRAGEM, MONT. E COLOC. DE FERRAG. NA FORMA, ACO CA-25, BARRA REDONDA C/DIAM. MAIOR OU IGUAL A 10MM</v>
          </cell>
          <cell r="C3828" t="str">
            <v>KG</v>
          </cell>
        </row>
        <row r="3829">
          <cell r="A3829" t="str">
            <v>11.011.026-0</v>
          </cell>
          <cell r="B3829" t="str">
            <v>CORTE, DOBRAGEM, MONT. E COLOC. DE FERRAG. NA FORMA, ACO CA-60, EM FIO REDONDO C/DIAM. DE 3,4MM</v>
          </cell>
          <cell r="C3829" t="str">
            <v>KG</v>
          </cell>
        </row>
        <row r="3830">
          <cell r="A3830" t="str">
            <v>11.011.027-0</v>
          </cell>
          <cell r="B3830" t="str">
            <v>CORTE, DOBRAGEM, MONT. E COLOC. DE FERRAG. NA FORMA, ACO CA-60, EM FIO REDONDO C/DIAM. DE 4,2 A 6MM</v>
          </cell>
          <cell r="C3830" t="str">
            <v>KG</v>
          </cell>
        </row>
        <row r="3831">
          <cell r="A3831" t="str">
            <v>11.011.028-1</v>
          </cell>
          <cell r="B3831" t="str">
            <v>CORTE, DOBRAGEM, MONT. E COLOC. DE FERRAG. NA FORMA, ACO CA-60, EM FIO REDONDO C/DIAM. DE 7 A 8MM</v>
          </cell>
          <cell r="C3831" t="str">
            <v>KG</v>
          </cell>
        </row>
        <row r="3832">
          <cell r="A3832" t="str">
            <v>11.011.029-0</v>
          </cell>
          <cell r="B3832" t="str">
            <v>CORTE, DOBRAGEM, MONT. E COLOC. DE FERRAG. NA FORMA, ACO CA-50, EM BARRA REDONDA C/DIAM. DE 6,3MM</v>
          </cell>
          <cell r="C3832" t="str">
            <v>KG</v>
          </cell>
        </row>
        <row r="3833">
          <cell r="A3833" t="str">
            <v>11.011.030-1</v>
          </cell>
          <cell r="B3833" t="str">
            <v>CORTE, DOBRAGEM, MONT. E COLOC. DE FERRAG. NA FORMA, ACO CA-50B OU CA-50A, EM BARRA REDONDA C/DIAM. DE 8 A 12,5MM</v>
          </cell>
          <cell r="C3833" t="str">
            <v>KG</v>
          </cell>
        </row>
        <row r="3834">
          <cell r="A3834" t="str">
            <v>11.011.031-1</v>
          </cell>
          <cell r="B3834" t="str">
            <v>CORTE, DOBRAGEM, MONT. E COLOC. DE FERRAG. NA FORMA, ACO CA-50B OU CA-50A, EM BARRA REDONDA C/DIAM. ACIMA DE 12,5MM</v>
          </cell>
          <cell r="C3834" t="str">
            <v>KG</v>
          </cell>
        </row>
        <row r="3835">
          <cell r="A3835" t="str">
            <v>11.011.035-0</v>
          </cell>
          <cell r="B3835" t="str">
            <v>CORTE, DOBRAGEM, COLOC. DE FERRAG. EM FORMA P/ESTRUT. DE PONTES E VIADUTOS, ACO CA-50, DIAM. ATE 6,3MM</v>
          </cell>
          <cell r="C3835" t="str">
            <v>KG</v>
          </cell>
        </row>
        <row r="3836">
          <cell r="A3836" t="str">
            <v>11.011.036-0</v>
          </cell>
          <cell r="B3836" t="str">
            <v>CORTE, DOBRAGEM, COLOC. DE FERRAG. EM FORMA P/ESTRUT. DE PONTES E VIADUTOS, ACO CA-50, DIAM. DE 8 A 12,5MM</v>
          </cell>
          <cell r="C3836" t="str">
            <v>KG</v>
          </cell>
        </row>
        <row r="3837">
          <cell r="A3837" t="str">
            <v>11.011.037-0</v>
          </cell>
          <cell r="B3837" t="str">
            <v>CORTE, DOBRAGEM, COLOC. DE FERRAG. EM FORMA P/ESTRUT. DE PONTES E VIADUTOS, ACO CA-50, DIAM. ACIMA DE 12,5MM</v>
          </cell>
          <cell r="C3837" t="str">
            <v>KG</v>
          </cell>
        </row>
        <row r="3838">
          <cell r="A3838" t="str">
            <v>11.011.040-0</v>
          </cell>
          <cell r="B3838" t="str">
            <v>CORTE, MONTAGEM E COLOC. DE TELAS DE ACO CA-60, CRUZADAS E SOLDADAS ENTRE SI, EM PECAS DE CONCR.</v>
          </cell>
          <cell r="C3838" t="str">
            <v>KG</v>
          </cell>
        </row>
        <row r="3839">
          <cell r="A3839" t="str">
            <v>11.011.999-0</v>
          </cell>
          <cell r="B3839" t="str">
            <v>INDICE 11.011.PREPARO E COLOCACAO CABOS DE ACO</v>
          </cell>
        </row>
        <row r="3840">
          <cell r="A3840" t="str">
            <v>11.012.005-0</v>
          </cell>
          <cell r="B3840" t="str">
            <v>CONE DE ANCORAGEM DE CABO DE ACO DE 4 CORDOALHAS DE 12,5MM</v>
          </cell>
          <cell r="C3840" t="str">
            <v>UN</v>
          </cell>
        </row>
        <row r="3841">
          <cell r="A3841" t="str">
            <v>11.012.006-0</v>
          </cell>
          <cell r="B3841" t="str">
            <v>CONE DE ANCORAGEM DE CABO DE ACO DE 6 CORDOALHAS DE 12,5MM</v>
          </cell>
          <cell r="C3841" t="str">
            <v>UN</v>
          </cell>
        </row>
        <row r="3842">
          <cell r="A3842" t="str">
            <v>11.012.008-1</v>
          </cell>
          <cell r="B3842" t="str">
            <v>CONE DE ANCORAGEM DE CABO DE ACO DE 12 CORDOALHAS DE 12,5MM</v>
          </cell>
          <cell r="C3842" t="str">
            <v>UN</v>
          </cell>
        </row>
        <row r="3843">
          <cell r="A3843" t="str">
            <v>11.012.009-0</v>
          </cell>
          <cell r="B3843" t="str">
            <v>CONE DE ANCORAGEM DE CABO DE ACO DE 19 CORDOALHAS DE 12,5MM</v>
          </cell>
          <cell r="C3843" t="str">
            <v>UN</v>
          </cell>
        </row>
        <row r="3844">
          <cell r="A3844" t="str">
            <v>11.012.010-0</v>
          </cell>
          <cell r="B3844" t="str">
            <v>CONE DE ANCORAGEM DE CABO DE ACO DE 22 CORDOALHAS DE 12,5MM</v>
          </cell>
          <cell r="C3844" t="str">
            <v>UN</v>
          </cell>
        </row>
        <row r="3845">
          <cell r="A3845" t="str">
            <v>11.012.011-0</v>
          </cell>
          <cell r="B3845" t="str">
            <v>CONE DE ANCORAGEM DE CABO DE ACO DE 31 CORDOALHAS DE 12,5MM</v>
          </cell>
          <cell r="C3845" t="str">
            <v>UN</v>
          </cell>
        </row>
        <row r="3846">
          <cell r="A3846" t="str">
            <v>11.012.012-0</v>
          </cell>
          <cell r="B3846" t="str">
            <v>CONE DE ANCORAGEM DE CABO DE ACO DE 37 CORDOALHAS DE 12,5MM</v>
          </cell>
          <cell r="C3846" t="str">
            <v>UN</v>
          </cell>
        </row>
        <row r="3847">
          <cell r="A3847" t="str">
            <v>11.012.999-0</v>
          </cell>
          <cell r="B3847" t="str">
            <v>INDICE 11.012.CONE DE ANCORAGEM</v>
          </cell>
        </row>
        <row r="3848">
          <cell r="A3848" t="str">
            <v>11.013.003-1</v>
          </cell>
          <cell r="B3848" t="str">
            <v>VERGA DE CONCR. ARMADO P/ALVEN., C/APROVEIT. DA MAD. 10 VEZES</v>
          </cell>
          <cell r="C3848" t="str">
            <v>M3</v>
          </cell>
        </row>
        <row r="3849">
          <cell r="A3849" t="str">
            <v>11.013.005-0</v>
          </cell>
          <cell r="B3849" t="str">
            <v>PEITORIL DE CONCR. ARMADO, SECAO EM "T", 70 X 20CM, ESP. DE12CM, CONCR. FCK = 15MPA, FORMA DE CHAPAS COMP.</v>
          </cell>
          <cell r="C3849" t="str">
            <v>M</v>
          </cell>
        </row>
        <row r="3850">
          <cell r="A3850" t="str">
            <v>11.013.006-0</v>
          </cell>
          <cell r="B3850" t="str">
            <v>CHAPIM DE CONCR. APARENTE, C/ACAB. DESEMPENADO, USANDO FORMADE CHAPA COMP., MED. 14 X 10CM</v>
          </cell>
          <cell r="C3850" t="str">
            <v>M</v>
          </cell>
        </row>
        <row r="3851">
          <cell r="A3851" t="str">
            <v>11.013.009-0</v>
          </cell>
          <cell r="B3851" t="str">
            <v>CAMADA IMPERMEABILIZADORA EM CONCR. ARMADO 10MPA, ESP. DE 5CM, ARMADURA DE ACO CA-25 DE 3/16" E JUNTAS DE MAD.</v>
          </cell>
          <cell r="C3851" t="str">
            <v>M2</v>
          </cell>
        </row>
        <row r="3852">
          <cell r="A3852" t="str">
            <v>11.013.011-1</v>
          </cell>
          <cell r="B3852" t="str">
            <v>CONCRETO ARMADO P/UMA RESISTENCIA DE 15MPA, 14,00M2 DE AREAMOLDADA E 60KG DE ACO CA-50</v>
          </cell>
          <cell r="C3852" t="str">
            <v>M3</v>
          </cell>
        </row>
        <row r="3853">
          <cell r="A3853" t="str">
            <v>11.013.012-0</v>
          </cell>
          <cell r="B3853" t="str">
            <v>CONCRETO ARMADO P/UMA RESISTENCIA DE 15MPA, 12,00M2 DE AREAMOLDADA E 80KG DE ACO-50</v>
          </cell>
          <cell r="C3853" t="str">
            <v>M3</v>
          </cell>
        </row>
        <row r="3854">
          <cell r="A3854" t="str">
            <v>11.013.013-0</v>
          </cell>
          <cell r="B3854" t="str">
            <v>CONCRETO ARMADO P/UMA RESISTENCIA DE 15MPA, 12,00M2 DE FORMA, 60KG DE ACO CA-50, CORTE E DOBRAGEM</v>
          </cell>
          <cell r="C3854" t="str">
            <v>M3</v>
          </cell>
        </row>
        <row r="3855">
          <cell r="A3855" t="str">
            <v>11.013.014-0</v>
          </cell>
          <cell r="B3855" t="str">
            <v>CONCRETO ARMADO P/CORTINAS,C/ 18 A 20CM DE ESP.,FCK=15MPA, 10,00M2 DE FORMAS,SERVINDO A MAD. 1,4 VEZ E 80KG DE ACO CA-50</v>
          </cell>
          <cell r="C3855" t="str">
            <v>M3</v>
          </cell>
        </row>
        <row r="3856">
          <cell r="A3856" t="str">
            <v>11.013.020-1</v>
          </cell>
          <cell r="B3856" t="str">
            <v>CORTINA ATIRANTADA EM CONCR. ARMADO, UTILIZ. TIRANTE DE ACOCA-50 E CAPAC. DE CARGA ATE 14,5T</v>
          </cell>
          <cell r="C3856" t="str">
            <v>M2</v>
          </cell>
        </row>
        <row r="3857">
          <cell r="A3857" t="str">
            <v>11.013.021-1</v>
          </cell>
          <cell r="B3857" t="str">
            <v>CORTINA ATIRANTADA EM CONCR. ARMADO, UTILIZ. TIRANTE DE ACO50/55 E CAPAC. DE CARGA ATE 22T</v>
          </cell>
          <cell r="C3857" t="str">
            <v>M2</v>
          </cell>
        </row>
        <row r="3858">
          <cell r="A3858" t="str">
            <v>11.013.022-1</v>
          </cell>
          <cell r="B3858" t="str">
            <v>CORTINA ATIRANTADA EM CONCR. ARMADO, UTILIZ. TIRANTE DE ACOST 85/100 E CAPAC. DE CARGA ATE 34T</v>
          </cell>
          <cell r="C3858" t="str">
            <v>M2</v>
          </cell>
        </row>
        <row r="3859">
          <cell r="A3859" t="str">
            <v>11.013.040-0</v>
          </cell>
          <cell r="B3859" t="str">
            <v>CORTINA ATIRANTADA EM CONCR. ARMADO, INCLUINDO SOMENTE A CONTR. DA PARTE ESTRUTURAL, PERF. E TIRANTE DE ACO CA-50</v>
          </cell>
          <cell r="C3859" t="str">
            <v>M2</v>
          </cell>
        </row>
        <row r="3860">
          <cell r="A3860" t="str">
            <v>11.013.045-0</v>
          </cell>
          <cell r="B3860" t="str">
            <v>CORTINA ATIRANTADA EM CONCR. ARMADO, INCLUINDO SOMENTE A CONTR. DA PARTE ESTRUTURAL, PERF. E TIRANTE DE ACO 50/55</v>
          </cell>
          <cell r="C3860" t="str">
            <v>M2</v>
          </cell>
        </row>
        <row r="3861">
          <cell r="A3861" t="str">
            <v>11.013.050-0</v>
          </cell>
          <cell r="B3861" t="str">
            <v>CORTINA ATIRANTADA EM CONCR. ARMADO, INCLUINDO SOMENTE A CONTR. DA PARTE ESTRUTURAL, PERF. E TIRANTE DE ACO ST 85/100</v>
          </cell>
          <cell r="C3861" t="str">
            <v>M2</v>
          </cell>
        </row>
        <row r="3862">
          <cell r="A3862" t="str">
            <v>11.013.999-0</v>
          </cell>
          <cell r="B3862" t="str">
            <v>INDICE DA FAMILIA</v>
          </cell>
        </row>
        <row r="3863">
          <cell r="A3863" t="str">
            <v>11.014.999-0</v>
          </cell>
          <cell r="B3863" t="str">
            <v>INDICE 11.014.INDICE PREP./LANC.</v>
          </cell>
        </row>
        <row r="3864">
          <cell r="A3864" t="str">
            <v>11.015.001-0</v>
          </cell>
          <cell r="B3864" t="str">
            <v>ADITIVO PLASTIFICANTE E DENSIFICADOR, ADICIONADO AO CONCR. NA PROPORCAO DE 500GR P/SACO DE CIM.</v>
          </cell>
          <cell r="C3864" t="str">
            <v>KG</v>
          </cell>
        </row>
        <row r="3865">
          <cell r="A3865" t="str">
            <v>11.015.003-0</v>
          </cell>
          <cell r="B3865" t="str">
            <v>ADITIVO PLASTIFICANTE RETARDADOR E DENSIFICADOR LIQUIDO, ADICIONADO AO CONCR. NA PROPORCAO DE 500GR P/SACO DE CIM.</v>
          </cell>
          <cell r="C3865" t="str">
            <v>KG</v>
          </cell>
        </row>
        <row r="3866">
          <cell r="A3866" t="str">
            <v>11.015.004-0</v>
          </cell>
          <cell r="B3866" t="str">
            <v>ADITIVO INCORPORADOR DE AR, ADICIONADO AO CONCR. NA PROPORCAO DE 150GR P/SACO DE CIM.</v>
          </cell>
          <cell r="C3866" t="str">
            <v>KG</v>
          </cell>
        </row>
        <row r="3867">
          <cell r="A3867" t="str">
            <v>11.015.020-0</v>
          </cell>
          <cell r="B3867" t="str">
            <v>GROUTING COM PEDRISCO (50% EM PESO EM RELACAO AO GROUT),INCLUSIVE PREPARO,LANCAMENTO E FORNECIMENTO DOS MATERIAIS.</v>
          </cell>
          <cell r="C3867" t="str">
            <v>M3</v>
          </cell>
        </row>
        <row r="3868">
          <cell r="A3868" t="str">
            <v>11.015.999-0</v>
          </cell>
          <cell r="B3868" t="str">
            <v>INDICE 11.015.ADITIVOS P/CONCRETO</v>
          </cell>
        </row>
        <row r="3869">
          <cell r="A3869" t="str">
            <v>11.016.001-0</v>
          </cell>
          <cell r="B3869" t="str">
            <v>ESTRUTURA MET. P/GALPOES, EM ARCO OU EM 2 OU MAIS AGUAS,P/VAOS ATE 25M.</v>
          </cell>
          <cell r="C3869" t="str">
            <v>KG</v>
          </cell>
        </row>
        <row r="3870">
          <cell r="A3870" t="str">
            <v>11.016.002-1</v>
          </cell>
          <cell r="B3870" t="str">
            <v>ESTRUTURA MET. P/PASSARELAS E PEQUENOS VIADUTOS</v>
          </cell>
          <cell r="C3870" t="str">
            <v>T</v>
          </cell>
        </row>
        <row r="3871">
          <cell r="A3871" t="str">
            <v>11.016.003-0</v>
          </cell>
          <cell r="B3871" t="str">
            <v>ESTRUTURA MET., COMPREEND. VIGAS TRELICAS COMPOSTAS C/VERGALHOES SOLDADOS, VAO ATE 15,00M</v>
          </cell>
          <cell r="C3871" t="str">
            <v>M2</v>
          </cell>
        </row>
        <row r="3872">
          <cell r="A3872" t="str">
            <v>11.016.004-0</v>
          </cell>
          <cell r="B3872" t="str">
            <v>IDEM ITEM 11.016.003,VAOS DE 15 A 20M.</v>
          </cell>
          <cell r="C3872" t="str">
            <v>M2</v>
          </cell>
        </row>
        <row r="3873">
          <cell r="A3873" t="str">
            <v>11.016.005-0</v>
          </cell>
          <cell r="B3873" t="str">
            <v>IDEM ITEM 11.016.003,VAOS 20 A 25M.</v>
          </cell>
          <cell r="C3873" t="str">
            <v>M2</v>
          </cell>
        </row>
        <row r="3874">
          <cell r="A3874" t="str">
            <v>11.016.006-0</v>
          </cell>
          <cell r="B3874" t="str">
            <v>IDEM ITEM 11.016.003,VAOS DE 25 A 30M.</v>
          </cell>
          <cell r="C3874" t="str">
            <v>M2</v>
          </cell>
        </row>
        <row r="3875">
          <cell r="A3875" t="str">
            <v>11.016.008-1</v>
          </cell>
          <cell r="B3875" t="str">
            <v>ESTRUTURA MET. P/PASSARELAS E PONTES PEQUENAS</v>
          </cell>
          <cell r="C3875" t="str">
            <v>T</v>
          </cell>
        </row>
        <row r="3876">
          <cell r="A3876" t="str">
            <v>11.016.020-0</v>
          </cell>
          <cell r="B3876" t="str">
            <v>ESTRUTURAS DE ELEM. EM PERFIS "I" ATE 8", EM ACO LAMIN., (VIGAS ISOLADAS, ESCORAS, PORTICOS, ETC.)</v>
          </cell>
          <cell r="C3876" t="str">
            <v>KG</v>
          </cell>
        </row>
        <row r="3877">
          <cell r="A3877" t="str">
            <v>11.016.022-0</v>
          </cell>
          <cell r="B3877" t="str">
            <v>ESTRUTURAS DE ELEM. EM PERFIS "I", 8" ATE 12", EM ACO LAMIN., (VIGAS ISOLADAS, ESCORAS, PORTICOS, ETC.)</v>
          </cell>
          <cell r="C3877" t="str">
            <v>KG</v>
          </cell>
        </row>
        <row r="3878">
          <cell r="A3878" t="str">
            <v>11.016.500-0</v>
          </cell>
          <cell r="B3878" t="str">
            <v>UNIDADE DE REF. P/SERV. EM ESTRUT. MET.</v>
          </cell>
          <cell r="C3878" t="str">
            <v>UR</v>
          </cell>
        </row>
        <row r="3879">
          <cell r="A3879" t="str">
            <v>11.016.505-1</v>
          </cell>
          <cell r="B3879" t="str">
            <v>RECONSTITUICAO DE ESTRUT. LEVE, MEDIDA P/ KG DE ACO NECESSARIO</v>
          </cell>
          <cell r="C3879" t="str">
            <v>KG</v>
          </cell>
        </row>
        <row r="3880">
          <cell r="A3880" t="str">
            <v>11.016.999-0</v>
          </cell>
          <cell r="B3880" t="str">
            <v>INDICE 11.016.ESTRUTURA METALICA</v>
          </cell>
          <cell r="C3880" t="str">
            <v>0</v>
          </cell>
        </row>
        <row r="3881">
          <cell r="A3881" t="str">
            <v>11.017.001-1</v>
          </cell>
          <cell r="B3881" t="str">
            <v>APARELHO DE APOIO DE NEOPRENE, NAO FRETADO (1,4KG/DM3)</v>
          </cell>
          <cell r="C3881" t="str">
            <v>Dm3</v>
          </cell>
        </row>
        <row r="3882">
          <cell r="A3882" t="str">
            <v>11.017.002-1</v>
          </cell>
          <cell r="B3882" t="str">
            <v>APARELHO DE APOIO DE NEOPRENE, FRETADO</v>
          </cell>
          <cell r="C3882" t="str">
            <v>Dm3</v>
          </cell>
        </row>
        <row r="3883">
          <cell r="A3883" t="str">
            <v>11.017.999-0</v>
          </cell>
          <cell r="B3883" t="str">
            <v>INDICE 11.017.NEOPRENE</v>
          </cell>
        </row>
        <row r="3884">
          <cell r="A3884" t="str">
            <v>11.018.020-0</v>
          </cell>
          <cell r="B3884" t="str">
            <v>JUNTA DE DILATACAO E VEDACAO P/OBRAS DE ARTE, MOV. DE -10 A+20MM, NAO INCLUI CORTE E REMOCAO DO PAV.</v>
          </cell>
          <cell r="C3884" t="str">
            <v>M</v>
          </cell>
        </row>
        <row r="3885">
          <cell r="A3885" t="str">
            <v>11.018.021-0</v>
          </cell>
          <cell r="B3885" t="str">
            <v>JUNTA DE DILATACAO E VEDACAO P/OBRAS DE ARTE, MOV. DE -10 A+20MM, INCLUI CORTE E REMOCAO DO PAV.</v>
          </cell>
          <cell r="C3885" t="str">
            <v>M</v>
          </cell>
        </row>
        <row r="3886">
          <cell r="A3886" t="str">
            <v>11.018.025-0</v>
          </cell>
          <cell r="B3886" t="str">
            <v>JUNTA DE DILATACAO E VEDACAO P/OBRAS DE ARTE, MOV. DE -15 A+25MM, NAO INCLUI CORTE E REMOCAO DO PAV.</v>
          </cell>
          <cell r="C3886" t="str">
            <v>M</v>
          </cell>
        </row>
        <row r="3887">
          <cell r="A3887" t="str">
            <v>11.018.026-0</v>
          </cell>
          <cell r="B3887" t="str">
            <v>JUNTA DE DILATACAO E VEDACAO P/OBRAS DE ARTE, MOV. DE -15 A+25MM, INCLUI CORTE E REMOCAO DO PAV.</v>
          </cell>
          <cell r="C3887" t="str">
            <v>M</v>
          </cell>
        </row>
        <row r="3888">
          <cell r="A3888" t="str">
            <v>11.018.030-0</v>
          </cell>
          <cell r="B3888" t="str">
            <v>JUNTA DE DILATACAO E VEDACAO P/OBRAS DE ARTE, MOV. DE -20 A+40MM, NAO INCLUI CORTE E REMOCAO DO PAV.</v>
          </cell>
          <cell r="C3888" t="str">
            <v>M</v>
          </cell>
        </row>
        <row r="3889">
          <cell r="A3889" t="str">
            <v>11.018.031-0</v>
          </cell>
          <cell r="B3889" t="str">
            <v>JUNTA DE DILATACAO E VEDACAO P/OBRAS DE ARTE, MOV. DE -20 A+40MM, INCLUI CORTE E REMOCAO DO PAV.</v>
          </cell>
          <cell r="C3889" t="str">
            <v>M</v>
          </cell>
        </row>
        <row r="3890">
          <cell r="A3890" t="str">
            <v>11.018.035-0</v>
          </cell>
          <cell r="B3890" t="str">
            <v>JUNTA DE DILATACAO E VEDACAO P/OBRAS DE ARTE, MOV. DE -45 A+65MM, NAO INCLUI CORTE E REMOCAO DO PAV.</v>
          </cell>
          <cell r="C3890" t="str">
            <v>M</v>
          </cell>
        </row>
        <row r="3891">
          <cell r="A3891" t="str">
            <v>11.018.036-0</v>
          </cell>
          <cell r="B3891" t="str">
            <v>JUNTA DE DILATACAO E VEDACAO P/OBRAS DE ARTE, MOV. DE -45 A+65MM, INCLUI CORTE E REMOCAO DO PAV.</v>
          </cell>
          <cell r="C3891" t="str">
            <v>M</v>
          </cell>
        </row>
        <row r="3892">
          <cell r="A3892" t="str">
            <v>11.018.050-0</v>
          </cell>
          <cell r="B3892" t="str">
            <v>JUNTA DE DILATACAO DE PISOS, LAJES, PILARES, FISSURAS, ALVEN., RESERVATORIOS, P/MOV. DE -10 A +30MM</v>
          </cell>
          <cell r="C3892" t="str">
            <v>M</v>
          </cell>
        </row>
        <row r="3893">
          <cell r="A3893" t="str">
            <v>11.018.051-0</v>
          </cell>
          <cell r="B3893" t="str">
            <v>JUNTA DE DILATACAO DE PISOS, LAJES, PILARES, FISSURAS, ALVEN., RESERVATORIOS, P/MOV. DE -15 A +40MM</v>
          </cell>
          <cell r="C3893" t="str">
            <v>M</v>
          </cell>
        </row>
        <row r="3894">
          <cell r="A3894" t="str">
            <v>11.018.052-0</v>
          </cell>
          <cell r="B3894" t="str">
            <v>JUNTA DE DILATACAO DE PISOS, LAJES, PILARES, FISSURAS, ALVEN., RESERVATORIOS, P/MOV. DE -7 A +10MM</v>
          </cell>
          <cell r="C3894" t="str">
            <v>M</v>
          </cell>
        </row>
        <row r="3895">
          <cell r="A3895" t="str">
            <v>11.018.053-0</v>
          </cell>
          <cell r="B3895" t="str">
            <v>JUNTA DE DILATACAO DE PISOS, LAJES, PILARES, FISSURAS, ALVEN., RESERVATORIOS, P/MOV. DE -16 A +23MM</v>
          </cell>
          <cell r="C3895" t="str">
            <v>M</v>
          </cell>
        </row>
        <row r="3896">
          <cell r="A3896" t="str">
            <v>11.018.054-0</v>
          </cell>
          <cell r="B3896" t="str">
            <v>JUNTA DE DILATACAO DE PISOS, LAJES, PILARES, FISSURAS, ALVEN., RESERVATORIOS, P/MOV. DE -20 A +30MM</v>
          </cell>
          <cell r="C3896" t="str">
            <v>M</v>
          </cell>
        </row>
        <row r="3897">
          <cell r="A3897" t="str">
            <v>11.018.060-0</v>
          </cell>
          <cell r="B3897" t="str">
            <v>JUNTA ELASTICA EM PVC TERMOPLASTICO, TIPO 022, P/JUNTAS SUBMETIDAS A UMA PRESSAO MEDIA E DE POUCA DEFORMACAO</v>
          </cell>
          <cell r="C3897" t="str">
            <v>M</v>
          </cell>
        </row>
        <row r="3898">
          <cell r="A3898" t="str">
            <v>11.018.999-0</v>
          </cell>
          <cell r="B3898" t="str">
            <v>INDICE 11.018.JUNTA DE DILATACAO E VEDACAO</v>
          </cell>
        </row>
        <row r="3899">
          <cell r="A3899" t="str">
            <v>11.019.001-0</v>
          </cell>
          <cell r="B3899" t="str">
            <v>MONTAGEM DAS ARMADURAS E ESCAMAS, EM SERV. DE TERRA ARMADA</v>
          </cell>
          <cell r="C3899" t="str">
            <v>M2</v>
          </cell>
        </row>
        <row r="3900">
          <cell r="A3900" t="str">
            <v>11.019.999-0</v>
          </cell>
          <cell r="B3900" t="str">
            <v>INDICE 11.019.TERRA ARMADA</v>
          </cell>
        </row>
        <row r="3901">
          <cell r="A3901" t="str">
            <v>11.020.001-0</v>
          </cell>
          <cell r="B3901" t="str">
            <v>CHUMBAMENTO DE ROCHA, P/REFORCO DE ABOBODA DE TUNEL, NA FASEDE ESCAV., C/CHUMBADORES DE ACO CA-50B</v>
          </cell>
          <cell r="C3901" t="str">
            <v>KG</v>
          </cell>
        </row>
        <row r="3902">
          <cell r="A3902" t="str">
            <v>11.020.002-0</v>
          </cell>
          <cell r="B3902" t="str">
            <v>CHUMBAMENTO DE ROCHA, A CEU ABERTO, C/VERGALHAO DE ACO CA-50B</v>
          </cell>
          <cell r="C3902" t="str">
            <v>KG</v>
          </cell>
        </row>
        <row r="3903">
          <cell r="A3903" t="str">
            <v>11.020.003-0</v>
          </cell>
          <cell r="B3903" t="str">
            <v>TIRANTE PROTENDIDO DE ACO CA-50B, DIAM. DE 22,5MM, C/COMPR.ATE 9,00M</v>
          </cell>
          <cell r="C3903" t="str">
            <v>M</v>
          </cell>
        </row>
        <row r="3904">
          <cell r="A3904" t="str">
            <v>11.020.004-0</v>
          </cell>
          <cell r="B3904" t="str">
            <v>TIRANTE PROTENDIDO DE ACO CA-50B, DIAM. DE 25,4MM, C/COMPR.ATE 9,00M</v>
          </cell>
          <cell r="C3904" t="str">
            <v>M</v>
          </cell>
        </row>
        <row r="3905">
          <cell r="A3905" t="str">
            <v>11.020.006-0</v>
          </cell>
          <cell r="B3905" t="str">
            <v>TIRANTE PROTENDIDO DE ACO CA-50B, DIAM. DE 32MM, C/COMPR. ATE 9,00M</v>
          </cell>
          <cell r="C3905" t="str">
            <v>M</v>
          </cell>
        </row>
        <row r="3906">
          <cell r="A3906" t="str">
            <v>11.020.007-1</v>
          </cell>
          <cell r="B3906" t="str">
            <v>TIRANTE PROTENDIDO DE ACO CA-50B, DIAM. DE 22,5MM, C/COMPR.ENTRE 9,00 E 15,00M</v>
          </cell>
          <cell r="C3906" t="str">
            <v>M</v>
          </cell>
        </row>
        <row r="3907">
          <cell r="A3907" t="str">
            <v>11.020.008-1</v>
          </cell>
          <cell r="B3907" t="str">
            <v>TIRANTE PROTENDIDO DE ACO CA-50B, DIAM. DE 25,4MM, C/COMPR.ENTRE 9,00 E 15,00M</v>
          </cell>
          <cell r="C3907" t="str">
            <v>M</v>
          </cell>
        </row>
        <row r="3908">
          <cell r="A3908" t="str">
            <v>11.020.011-1</v>
          </cell>
          <cell r="B3908" t="str">
            <v>TIRANTE PROTENDIDO DE ACO CA-50B, DIAM. DE 32MM, C/COMPR. ENTRE 9,00 E 15,00M</v>
          </cell>
          <cell r="C3908" t="str">
            <v>M</v>
          </cell>
        </row>
        <row r="3909">
          <cell r="A3909" t="str">
            <v>11.020.012-0</v>
          </cell>
          <cell r="B3909" t="str">
            <v>TIRANTE PROTENDIDO DE ACO CA-50B, DIAM. DE 22,5MM, C/COMPR.MAIOR QUE 15,00M</v>
          </cell>
          <cell r="C3909" t="str">
            <v>M</v>
          </cell>
        </row>
        <row r="3910">
          <cell r="A3910" t="str">
            <v>11.020.013-0</v>
          </cell>
          <cell r="B3910" t="str">
            <v>TIRANTE PROTENDIDO DE ACO CA-50B, DIAM. DE 25,4MM, C/COMPR.MAIOR QUE 15,00M</v>
          </cell>
          <cell r="C3910" t="str">
            <v>M</v>
          </cell>
        </row>
        <row r="3911">
          <cell r="A3911" t="str">
            <v>11.020.015-0</v>
          </cell>
          <cell r="B3911" t="str">
            <v>TIRANTE PROTENDIDO DE ACO CA-50B, DIAM. DE 32MM, C/COMPR. MAIOR QUE 15,00M</v>
          </cell>
          <cell r="C3911" t="str">
            <v>M</v>
          </cell>
        </row>
        <row r="3912">
          <cell r="A3912" t="str">
            <v>11.020.020-0</v>
          </cell>
          <cell r="B3912" t="str">
            <v>PROTENSAO DE TIRANTE DE BARRA DE ACO CA-50</v>
          </cell>
          <cell r="C3912" t="str">
            <v>UN</v>
          </cell>
        </row>
        <row r="3913">
          <cell r="A3913" t="str">
            <v>11.020.999-0</v>
          </cell>
          <cell r="B3913" t="str">
            <v>INDICE 11.020.CHUMBAMENTO E TIRANTES</v>
          </cell>
        </row>
        <row r="3914">
          <cell r="A3914" t="str">
            <v>11.021.010-1</v>
          </cell>
          <cell r="B3914" t="str">
            <v>FORMA INTERNA EM TUBO DE PVC, DIAM. EXT. DE 25CM, P/ALIVIO DE PESO PROPRIO DE PECAS ESTRUTURAIS</v>
          </cell>
          <cell r="C3914" t="str">
            <v>M</v>
          </cell>
        </row>
        <row r="3915">
          <cell r="A3915" t="str">
            <v>11.021.999-0</v>
          </cell>
          <cell r="B3915" t="str">
            <v>INDICE 11.021.FORMA INTERNA</v>
          </cell>
        </row>
        <row r="3916">
          <cell r="A3916" t="str">
            <v>11.022.001-0</v>
          </cell>
          <cell r="B3916" t="str">
            <v>CAMBOTA MET. CONSTITUIDA DE PERFILADOS E TIRANTES, P/ESCOR.EM TUNEL ESCAVADO A PLENA SECCAO</v>
          </cell>
          <cell r="C3916" t="str">
            <v>KG</v>
          </cell>
        </row>
        <row r="3917">
          <cell r="A3917" t="str">
            <v>11.022.002-0</v>
          </cell>
          <cell r="B3917" t="str">
            <v>CAMBOTA MET. CONSTITUIDA DE PERFILADOS E TIRANTES, P/ESCOR.EM GALERIA PILOTO ESCAVADA A PLENA SECAO</v>
          </cell>
          <cell r="C3917" t="str">
            <v>KG</v>
          </cell>
        </row>
        <row r="3918">
          <cell r="A3918" t="str">
            <v>11.022.999-0</v>
          </cell>
          <cell r="B3918" t="str">
            <v>INDICE 11.022.CAMBOTA METALICA</v>
          </cell>
        </row>
        <row r="3919">
          <cell r="A3919" t="str">
            <v>11.023.001-0</v>
          </cell>
          <cell r="B3919" t="str">
            <v>TELA FORMADA P/BARRAS DE ACO CA-60, FORMANDO MALHA QUADRADAC/DIAM. DE 3,4MM E ESPACAMENTO ENTRE ELES DE 15 X 15CM</v>
          </cell>
          <cell r="C3919" t="str">
            <v>KG</v>
          </cell>
        </row>
        <row r="3920">
          <cell r="A3920" t="str">
            <v>11.023.002-0</v>
          </cell>
          <cell r="B3920" t="str">
            <v>TELA FORMADA P/BARRAS DE ACO CA-60, FORMANDO MALHA QUADRADAC/DIAM. DE 4,2MM E ESPACAMENTO ENTRE ELES DE 15 X 15CM</v>
          </cell>
          <cell r="C3920" t="str">
            <v>KG</v>
          </cell>
        </row>
        <row r="3921">
          <cell r="A3921" t="str">
            <v>11.023.003-0</v>
          </cell>
          <cell r="B3921" t="str">
            <v>TELA FORMADA P/BARRAS DE ACO CA-60, FORMANDO MALHA RETANG. C/DIAM. DE 4,2MM E ESPACAMENTO ENTRE ELES DE 30 X 15CM</v>
          </cell>
          <cell r="C3921" t="str">
            <v>KG</v>
          </cell>
        </row>
        <row r="3922">
          <cell r="A3922" t="str">
            <v>11.023.005-0</v>
          </cell>
          <cell r="B3922" t="str">
            <v>TELA FORMADA P/BARRAS DE ACO CA-60, FORMANDO MALHA QUADRADAC/DIAM. DE 4,2MM E ESPACAMENTO ENTRE ELES DE 10 X 10CM</v>
          </cell>
          <cell r="C3922" t="str">
            <v>KG</v>
          </cell>
        </row>
        <row r="3923">
          <cell r="A3923" t="str">
            <v>11.023.006-0</v>
          </cell>
          <cell r="B3923" t="str">
            <v>TELA DE ARAME GALV. BWG, FIO 14, MALHA 80MM, S/REVESTIM. DEPVC</v>
          </cell>
          <cell r="C3923" t="str">
            <v>M2</v>
          </cell>
        </row>
        <row r="3924">
          <cell r="A3924" t="str">
            <v>11.023.007-0</v>
          </cell>
          <cell r="B3924" t="str">
            <v>TELA DE ARAME GALV. BWG, FIO 14, MALHA 60MM, S/REVESTIM. DEPVC</v>
          </cell>
          <cell r="C3924" t="str">
            <v>M2</v>
          </cell>
        </row>
        <row r="3925">
          <cell r="A3925" t="str">
            <v>11.023.008-0</v>
          </cell>
          <cell r="B3925" t="str">
            <v>TELA DE ARAME GALV. BWG, FIO 14, MALHA 40MM, S/REVESTIM. DEPVC</v>
          </cell>
          <cell r="C3925" t="str">
            <v>M2</v>
          </cell>
        </row>
        <row r="3926">
          <cell r="A3926" t="str">
            <v>11.023.009-0</v>
          </cell>
          <cell r="B3926" t="str">
            <v>TELA DE ARAME GALV. BWG, FIO 12, MALHA 50MM, S/REVESTIM. DEPVC</v>
          </cell>
          <cell r="C3926" t="str">
            <v>M2</v>
          </cell>
        </row>
        <row r="3927">
          <cell r="A3927" t="str">
            <v>11.023.010-0</v>
          </cell>
          <cell r="B3927" t="str">
            <v>TELA DE ARAME GALV. BWG, FIO 12, MALHA 40MM, S/REVESTIM. DEPVC</v>
          </cell>
          <cell r="C3927" t="str">
            <v>M2</v>
          </cell>
        </row>
        <row r="3928">
          <cell r="A3928" t="str">
            <v>11.023.011-0</v>
          </cell>
          <cell r="B3928" t="str">
            <v>TELA DE ARAME GALV. BWG, FIO 10, MALHA 60MM, S/REVESTIM. DEPVC</v>
          </cell>
          <cell r="C3928" t="str">
            <v>M2</v>
          </cell>
        </row>
        <row r="3929">
          <cell r="A3929" t="str">
            <v>11.023.013-0</v>
          </cell>
          <cell r="B3929" t="str">
            <v>TELA GALV., P/GABIAO, DE 2,00 X 1,00 X 1,00M, DE FIO 2,7MM,MALHA DE 8 X 10CM</v>
          </cell>
          <cell r="C3929" t="str">
            <v>M2</v>
          </cell>
        </row>
        <row r="3930">
          <cell r="A3930" t="str">
            <v>11.023.020-0</v>
          </cell>
          <cell r="B3930" t="str">
            <v>TELA DE FIO DE ARAME Nº12 GALV., C/MALHA DE 1", FIX. EM ALVEN., P/PROTECAO DE REVESTIM.</v>
          </cell>
          <cell r="C3930" t="str">
            <v>M2</v>
          </cell>
        </row>
        <row r="3931">
          <cell r="A3931" t="str">
            <v>11.023.999-0</v>
          </cell>
          <cell r="B3931" t="str">
            <v>INDICE 11.023.TELAS DE ACO GALVANIZADAS</v>
          </cell>
        </row>
        <row r="3932">
          <cell r="A3932" t="str">
            <v>11.024.001-1</v>
          </cell>
          <cell r="B3932" t="str">
            <v>CONCRETO PROJETADO, APLICADO EM SUPERF. VERT. OU HORIZ. SUPERIOR, MEDICAO FEITA PELO CONCR. APLIC.</v>
          </cell>
          <cell r="C3932" t="str">
            <v>M3</v>
          </cell>
        </row>
        <row r="3933">
          <cell r="A3933" t="str">
            <v>11.024.002-0</v>
          </cell>
          <cell r="B3933" t="str">
            <v>CONCRETO PROJETADO, APLICADO EM SUPERF. HORIZ. INFERIOR, MEDICAO FEITA PELO CONCR. APLIC.</v>
          </cell>
          <cell r="C3933" t="str">
            <v>M3</v>
          </cell>
        </row>
        <row r="3934">
          <cell r="A3934" t="str">
            <v>11.024.005-0</v>
          </cell>
          <cell r="B3934" t="str">
            <v>CONCRETO PROJETADO, APLICADO EM SUPERF. VERT. OU HORIZ. SUPERIOR, MEDICAO FEITA NA MAQ. DE PROJECAO</v>
          </cell>
          <cell r="C3934" t="str">
            <v>M3</v>
          </cell>
        </row>
        <row r="3935">
          <cell r="A3935" t="str">
            <v>11.024.008-0</v>
          </cell>
          <cell r="B3935" t="str">
            <v>CONCRETO PROJETADO, APLICADO EM SUPERF. HORIZ. INFERIOR, MEDICAO FEITA NA MAQ. DE PROJECAO</v>
          </cell>
          <cell r="C3935" t="str">
            <v>M3</v>
          </cell>
        </row>
        <row r="3936">
          <cell r="A3936" t="str">
            <v>11.024.010-1</v>
          </cell>
          <cell r="B3936" t="str">
            <v>CONCRETO PROJETADO ADITIVADO C/LATEX, APLIC. EM SUPERF. VERT. OU HORIZ. SUPERIOR, MEDICAO FEITA PELO CONCR. APLIC.</v>
          </cell>
          <cell r="C3936" t="str">
            <v>M3</v>
          </cell>
        </row>
        <row r="3937">
          <cell r="A3937" t="str">
            <v>11.024.012-0</v>
          </cell>
          <cell r="B3937" t="str">
            <v>CONCRETO PROJETADO, ADITIVADO C/LATEX, APLIC. EM SUPERF. HORIZ. INFERIOR, MEDICAO FEITA PELO CONCR. APLIC.</v>
          </cell>
          <cell r="C3937" t="str">
            <v>M3</v>
          </cell>
        </row>
        <row r="3938">
          <cell r="A3938" t="str">
            <v>11.024.015-0</v>
          </cell>
          <cell r="B3938" t="str">
            <v>CONCRETO PROJETADO, ADITIVADO C/LATEX, APLIC. EM SUPERF. VERT. OU HORIZ., MEDICAO FEITA NA MAQ. DE PROJECAO</v>
          </cell>
          <cell r="C3938" t="str">
            <v>M3</v>
          </cell>
        </row>
        <row r="3939">
          <cell r="A3939" t="str">
            <v>11.024.018-0</v>
          </cell>
          <cell r="B3939" t="str">
            <v>CONCRETO PROJETADO, ADITIVADO C/LATEX, APLIC. EM SUPERF. HORIZ. INFERIOR, MEDICAO FEITA NA MAQ. DE PROJECAO</v>
          </cell>
          <cell r="C3939" t="str">
            <v>M3</v>
          </cell>
        </row>
        <row r="3940">
          <cell r="A3940" t="str">
            <v>11.024.500-0</v>
          </cell>
          <cell r="B3940" t="str">
            <v>UNIDADE DE REF. P/RECUPERACAO ESTRUTURAL</v>
          </cell>
          <cell r="C3940" t="str">
            <v>UR</v>
          </cell>
        </row>
        <row r="3941">
          <cell r="A3941" t="str">
            <v>11.024.999-0</v>
          </cell>
          <cell r="B3941" t="str">
            <v>INDICE 11.024.CONCRETO PROJETADO</v>
          </cell>
        </row>
        <row r="3942">
          <cell r="A3942" t="str">
            <v>11.025.002-0</v>
          </cell>
          <cell r="B3942" t="str">
            <v>CONCRETO BOMBEADO FCK = 15MPA</v>
          </cell>
          <cell r="C3942" t="str">
            <v>M3</v>
          </cell>
        </row>
        <row r="3943">
          <cell r="A3943" t="str">
            <v>11.025.006-0</v>
          </cell>
          <cell r="B3943" t="str">
            <v>CONCRETO BOMBEADO FCK = 20MPA</v>
          </cell>
          <cell r="C3943" t="str">
            <v>M3</v>
          </cell>
        </row>
        <row r="3944">
          <cell r="A3944" t="str">
            <v>11.025.009-0</v>
          </cell>
          <cell r="B3944" t="str">
            <v>CONCRETO BOMBEADO FCK = 25MPA</v>
          </cell>
          <cell r="C3944" t="str">
            <v>M3</v>
          </cell>
        </row>
        <row r="3945">
          <cell r="A3945" t="str">
            <v>11.025.012-0</v>
          </cell>
          <cell r="B3945" t="str">
            <v>CONCRETO BOMBEADO FCK = 30MPA</v>
          </cell>
          <cell r="C3945" t="str">
            <v>M3</v>
          </cell>
        </row>
        <row r="3946">
          <cell r="A3946" t="str">
            <v>11.025.013-0</v>
          </cell>
          <cell r="B3946" t="str">
            <v>CONCRETO BOMBEADO FCK = 35MPA</v>
          </cell>
          <cell r="C3946" t="str">
            <v>M3</v>
          </cell>
        </row>
        <row r="3947">
          <cell r="A3947" t="str">
            <v>11.025.999-0</v>
          </cell>
          <cell r="B3947" t="str">
            <v>INDICE 11.025.CONCRETO BOMBEADO</v>
          </cell>
        </row>
        <row r="3948">
          <cell r="A3948" t="str">
            <v>11.026.010-0</v>
          </cell>
          <cell r="B3948" t="str">
            <v>PROTECAO DE ROCHA EM GALERIA, INCL. CHUMBADORES, EXCL. TELA</v>
          </cell>
          <cell r="C3948" t="str">
            <v>M2</v>
          </cell>
        </row>
        <row r="3949">
          <cell r="A3949" t="str">
            <v>11.026.015-0</v>
          </cell>
          <cell r="B3949" t="str">
            <v>CONTENSAO DE BL. SOLTOS EM ENCOSTA, C/TELA, EXCL. FORN. DA TELA</v>
          </cell>
          <cell r="C3949" t="str">
            <v>M2</v>
          </cell>
        </row>
        <row r="3950">
          <cell r="A3950" t="str">
            <v>11.026.016-0</v>
          </cell>
          <cell r="B3950" t="str">
            <v>PROTECAO DE REVEST. EM ALVEN., C/TELA, EXCL. FORN. DA TELA,CHAPISCO E REVEST.</v>
          </cell>
          <cell r="C3950" t="str">
            <v>M2</v>
          </cell>
        </row>
        <row r="3951">
          <cell r="A3951" t="str">
            <v>11.026.020-0</v>
          </cell>
          <cell r="B3951" t="str">
            <v>ESTABILIZACAO DE TALUDES C/MASSA DE CONCR., LIMP., REGULARIZACAO E REVESTIM., DRENO A CADA 4,00M2, EXCL. FORN. DE TELA</v>
          </cell>
          <cell r="C3951" t="str">
            <v>M2</v>
          </cell>
        </row>
        <row r="3952">
          <cell r="A3952" t="str">
            <v>11.026.999-0</v>
          </cell>
          <cell r="B3952" t="str">
            <v>INDICE 11.026.CONTENCAO E PROTECAO</v>
          </cell>
        </row>
        <row r="3953">
          <cell r="A3953" t="str">
            <v>11.027.999-0</v>
          </cell>
          <cell r="B3953" t="str">
            <v>INDICE 11.027.INDICE FORMA METALICA</v>
          </cell>
        </row>
        <row r="3954">
          <cell r="A3954" t="str">
            <v>11.028.999-0</v>
          </cell>
          <cell r="B3954" t="str">
            <v>INDICE 11.028.ESCORAMENTO ROCHA P/CONCRETO</v>
          </cell>
        </row>
        <row r="3955">
          <cell r="A3955" t="str">
            <v>11.029.001-0</v>
          </cell>
          <cell r="B3955" t="str">
            <v>CONCRETO SUBMERSO, C/TEOR DE CIM. 400KG/M3, COLOC. P/MEIO DECONJ. COMPRESSOR-BOMBA PNEUMATICA</v>
          </cell>
          <cell r="C3955" t="str">
            <v>M3</v>
          </cell>
        </row>
        <row r="3956">
          <cell r="A3956" t="str">
            <v>11.029.999-0</v>
          </cell>
          <cell r="B3956" t="str">
            <v>INDICE 11.029.CONCRETO SUBMERSO</v>
          </cell>
        </row>
        <row r="3957">
          <cell r="A3957" t="str">
            <v>11.030.015-0</v>
          </cell>
          <cell r="B3957" t="str">
            <v>LAJE PRE-MOLDADA BETA 11, P/SOBRECARGA DE 1KN/M2 E VAO DE 4,40M, INCL. CAPEAMENTO DE 3CM DE ESP., CONCR. FCK = 15MPA</v>
          </cell>
          <cell r="C3957" t="str">
            <v>M2</v>
          </cell>
        </row>
        <row r="3958">
          <cell r="A3958" t="str">
            <v>11.030.016-0</v>
          </cell>
          <cell r="B3958" t="str">
            <v>LAJE PRE-MOLDADA BETA 12, P/SOBRECARGA DE 3,5KN/M2 E VAO DE4,10M, INCL. CAPEAMENTO DE 4CM DE ESP., CONCR. FCK = 15MPA</v>
          </cell>
          <cell r="C3958" t="str">
            <v>M2</v>
          </cell>
        </row>
        <row r="3959">
          <cell r="A3959" t="str">
            <v>11.030.017-0</v>
          </cell>
          <cell r="B3959" t="str">
            <v>LAJE PRE-MOLDADA BETA 16, P/SOBRECARGA DE 3,5KN/M2 E VAO DE5,20M, INCL. CAPEAMENTO DE 4CM DE ESP., CONCR. FCK = 15MPA</v>
          </cell>
          <cell r="C3959" t="str">
            <v>M2</v>
          </cell>
        </row>
        <row r="3960">
          <cell r="A3960" t="str">
            <v>11.030.018-0</v>
          </cell>
          <cell r="B3960" t="str">
            <v>LAJE PRE-MOLDADA BETA 20, P/SOBRECARGA DE 3,5KN/M2 E VAO DE6,20M, INCL. CAPEAMENTO DE 4CM DE ESP., CONCR. FCK = 15MPA</v>
          </cell>
          <cell r="C3960" t="str">
            <v>M2</v>
          </cell>
        </row>
        <row r="3961">
          <cell r="A3961" t="str">
            <v>11.030.999-0</v>
          </cell>
          <cell r="B3961" t="str">
            <v>INDICE 11.030.LAJE PRE-MOLDADA</v>
          </cell>
        </row>
        <row r="3962">
          <cell r="A3962" t="str">
            <v>11.034.005-0</v>
          </cell>
          <cell r="B3962" t="str">
            <v>REFORCO DE CANTO DE LAJE OU JUNTA DE VIADUTO, EM CANTONEIRADE FERRO DE 3 X 3/8", CHUMBADO NO CONCR.</v>
          </cell>
          <cell r="C3962" t="str">
            <v>M</v>
          </cell>
        </row>
        <row r="3963">
          <cell r="A3963" t="str">
            <v>11.034.010-0</v>
          </cell>
          <cell r="B3963" t="str">
            <v>REFORCO DE CANTO DE LAJE OU JUNTA DE VIADUTO, EM CANTONEIRADE FERRO DE 4 X 3/8", CHUMBADO NO CONCR.</v>
          </cell>
          <cell r="C3963" t="str">
            <v>M</v>
          </cell>
        </row>
        <row r="3964">
          <cell r="A3964" t="str">
            <v>11.034.999-0</v>
          </cell>
          <cell r="B3964" t="str">
            <v>INDICE DA FAMILIA</v>
          </cell>
        </row>
        <row r="3965">
          <cell r="A3965" t="str">
            <v>11.035.001-1</v>
          </cell>
          <cell r="B3965" t="str">
            <v>FORMA MET. P/CONCR., ADMITINDO 25 VEZES DE UTILIZACAO</v>
          </cell>
          <cell r="C3965" t="str">
            <v>M2</v>
          </cell>
        </row>
        <row r="3966">
          <cell r="A3966" t="str">
            <v>11.035.002-1</v>
          </cell>
          <cell r="B3966" t="str">
            <v>FORMA MET. P/CONCR., ADMITINDO 50 VEZES DE UTILIZACAO</v>
          </cell>
          <cell r="C3966" t="str">
            <v>M2</v>
          </cell>
        </row>
        <row r="3967">
          <cell r="A3967" t="str">
            <v>11.035.999-0</v>
          </cell>
          <cell r="B3967" t="str">
            <v>INDICE 11.035.FORMAS METAL.P/CONCRETO</v>
          </cell>
        </row>
        <row r="3968">
          <cell r="A3968" t="str">
            <v>11.037.001-0</v>
          </cell>
          <cell r="B3968" t="str">
            <v>APARELHO DE APOIO EM ACO EXTRA DURO (ETD)</v>
          </cell>
          <cell r="C3968" t="str">
            <v>KG</v>
          </cell>
        </row>
        <row r="3969">
          <cell r="A3969" t="str">
            <v>11.037.005-0</v>
          </cell>
          <cell r="B3969" t="str">
            <v>APARELHO DE APOIO MET., EM ACO ESPECIAL, SGT-5281 (DIN)</v>
          </cell>
          <cell r="C3969" t="str">
            <v>KG</v>
          </cell>
        </row>
        <row r="3970">
          <cell r="A3970" t="str">
            <v>11.037.999-0</v>
          </cell>
          <cell r="B3970" t="str">
            <v>INDICE 11.037.APARELHO DE APOIO</v>
          </cell>
        </row>
        <row r="3971">
          <cell r="A3971" t="str">
            <v>11.038.001-0</v>
          </cell>
          <cell r="B3971" t="str">
            <v>FORMA MET. P/TUNEIS, DESLOC., POSICIONAMENTO, FIX. E RETIRADA, FORMAS DE 7,00M DE EXT., TRILHO EM TUNEL DE 70,00M2</v>
          </cell>
          <cell r="C3971" t="str">
            <v>M2</v>
          </cell>
        </row>
        <row r="3972">
          <cell r="A3972" t="str">
            <v>11.038.999-0</v>
          </cell>
          <cell r="B3972" t="str">
            <v>INDICE 11.038.FORMA METAL.TUNEIS</v>
          </cell>
        </row>
        <row r="3973">
          <cell r="A3973" t="str">
            <v>11.039.001-0</v>
          </cell>
          <cell r="B3973" t="str">
            <v>FORMA MET. P/TUNEIS, FORN. DE FORMAS, DESLIZANTE S/TRILHOS DE 7,00M DE EXT., EM TUNEL DE 70,00M2, SUSPENSAS P/MACACOS</v>
          </cell>
          <cell r="C3973" t="str">
            <v>UN</v>
          </cell>
        </row>
        <row r="3974">
          <cell r="A3974" t="str">
            <v>11.039.999-0</v>
          </cell>
          <cell r="B3974" t="str">
            <v>INDICE 11.039.FORMA METAL.TUNEIS FORNEC.</v>
          </cell>
        </row>
        <row r="3975">
          <cell r="A3975" t="str">
            <v>11.040.001-0</v>
          </cell>
          <cell r="B3975" t="str">
            <v>ANCORAGEM DE ROCHA, UTILIZ. CHUMBADORES, C/PARAFUSO DE DIAM.ATE 3/4"</v>
          </cell>
          <cell r="C3975" t="str">
            <v>M</v>
          </cell>
        </row>
        <row r="3976">
          <cell r="A3976" t="str">
            <v>11.040.002-0</v>
          </cell>
          <cell r="B3976" t="str">
            <v>ANCORAGEM DE ROCHA, UTILIZ. CHUMBADORES, C/PARAFUSO DE DIAM.ATE 1"</v>
          </cell>
          <cell r="C3976" t="str">
            <v>M</v>
          </cell>
        </row>
        <row r="3977">
          <cell r="A3977" t="str">
            <v>11.040.003-0</v>
          </cell>
          <cell r="B3977" t="str">
            <v>ANCORAGEM DE ROCHA, UTILIZ. CHUMBADORES, C/PARAFUSO DE DIAM.ATE 1.1/8"</v>
          </cell>
          <cell r="C3977" t="str">
            <v>M</v>
          </cell>
        </row>
        <row r="3978">
          <cell r="A3978" t="str">
            <v>11.040.004-0</v>
          </cell>
          <cell r="B3978" t="str">
            <v>ANCORAGEM DE ROCHA EM TUNEIS, UTILIZ. CHUMBADORES, C/PARAFUSO DE DIAM. ATE 3/4"</v>
          </cell>
          <cell r="C3978" t="str">
            <v>M</v>
          </cell>
        </row>
        <row r="3979">
          <cell r="A3979" t="str">
            <v>11.040.005-0</v>
          </cell>
          <cell r="B3979" t="str">
            <v>ANCORAGEM DE ROCHA EM TUNEIS, UTILIZ. CHUMBADORES, C/PARAFUSO DE DIAM. ATE 1"</v>
          </cell>
          <cell r="C3979" t="str">
            <v>M</v>
          </cell>
        </row>
        <row r="3980">
          <cell r="A3980" t="str">
            <v>11.040.006-0</v>
          </cell>
          <cell r="B3980" t="str">
            <v>ANCORAGEM DE ROCHA EM TUNEIS, UTILIZ. CHUMBADORES, C/PARAFUSO DE DIAM. ATE 1.1/8"</v>
          </cell>
          <cell r="C3980" t="str">
            <v>M</v>
          </cell>
        </row>
        <row r="3981">
          <cell r="A3981" t="str">
            <v>11.040.999-0</v>
          </cell>
          <cell r="B3981" t="str">
            <v>INDICE 11.040.ANCORAGEM DE ROCHA</v>
          </cell>
        </row>
        <row r="3982">
          <cell r="A3982" t="str">
            <v>11.041.001-0</v>
          </cell>
          <cell r="B3982" t="str">
            <v>CHUMBADOR DE CONQUILHA EXPANSIVA, DE 3/4" DE DIAM., EM ACO COMUM</v>
          </cell>
          <cell r="C3982" t="str">
            <v>M</v>
          </cell>
        </row>
        <row r="3983">
          <cell r="A3983" t="str">
            <v>11.041.002-0</v>
          </cell>
          <cell r="B3983" t="str">
            <v>CHUMBADOR DE CONQUILHA EXPANSIVA, DE 3/4" DE DIAM., EM ACO DE ALTA RESISTENCIA</v>
          </cell>
          <cell r="C3983" t="str">
            <v>M</v>
          </cell>
        </row>
        <row r="3984">
          <cell r="A3984" t="str">
            <v>11.041.999-0</v>
          </cell>
          <cell r="B3984" t="str">
            <v>INDICE 11.041.FORNEC. DE CHUMBADOR</v>
          </cell>
        </row>
        <row r="3985">
          <cell r="A3985" t="str">
            <v>11.043.002-0</v>
          </cell>
          <cell r="B3985" t="str">
            <v>TIRANTE P/PROTENSAO, P/ANCORAGEM EM ROCHA, CONSTITUIDO P/ 6FIOS DE ACO DURO DE 8MM</v>
          </cell>
          <cell r="C3985" t="str">
            <v>M</v>
          </cell>
        </row>
        <row r="3986">
          <cell r="A3986" t="str">
            <v>11.043.003-0</v>
          </cell>
          <cell r="B3986" t="str">
            <v>TIRANTE P/PROTENSAO, P/ANCORAGEM EM ROCHA, CONSTITUIDO P/ 8FIOS DE ACO DURO DE 8MM</v>
          </cell>
          <cell r="C3986" t="str">
            <v>M</v>
          </cell>
        </row>
        <row r="3987">
          <cell r="A3987" t="str">
            <v>11.043.004-0</v>
          </cell>
          <cell r="B3987" t="str">
            <v>TIRANTE P/PROTENSAO, P/ANCORAGEM EM ROCHA, CONSTITUIDO P/ 10FIOS DE ACO DURO DE 8MM</v>
          </cell>
          <cell r="C3987" t="str">
            <v>M</v>
          </cell>
        </row>
        <row r="3988">
          <cell r="A3988" t="str">
            <v>11.043.005-0</v>
          </cell>
          <cell r="B3988" t="str">
            <v>TIRANTE P/PROTENSAO, P/ANCORAGEM EM ROCHA, CONSTITUIDO P/ 12FIOS DE ACO DURO DE 8MM</v>
          </cell>
          <cell r="C3988" t="str">
            <v>M</v>
          </cell>
        </row>
        <row r="3989">
          <cell r="A3989" t="str">
            <v>11.043.006-0</v>
          </cell>
          <cell r="B3989" t="str">
            <v>TIRANTE P/PROTENSAO, P/ANCORAGEM EM ROCHA, CONSTITUIDO P/ 4CORDOALHAS DE 12,5MM</v>
          </cell>
          <cell r="C3989" t="str">
            <v>M</v>
          </cell>
        </row>
        <row r="3990">
          <cell r="A3990" t="str">
            <v>11.043.007-0</v>
          </cell>
          <cell r="B3990" t="str">
            <v>TIRANTE P/PROTENSAO, P/ANCORAGEM EM ROCHA, CONSTITUIDO P/ 6CORDOALHAS DE 12,5MM</v>
          </cell>
          <cell r="C3990" t="str">
            <v>M</v>
          </cell>
        </row>
        <row r="3991">
          <cell r="A3991" t="str">
            <v>11.043.008-0</v>
          </cell>
          <cell r="B3991" t="str">
            <v>TIRANTE P/PROTENSAO, P/ANCORAGEM EM ROCHA, CONSTITUIDO P/ 8CORDOALHAS DE 12,5MM</v>
          </cell>
          <cell r="C3991" t="str">
            <v>M</v>
          </cell>
        </row>
        <row r="3992">
          <cell r="A3992" t="str">
            <v>11.043.009-0</v>
          </cell>
          <cell r="B3992" t="str">
            <v>TIRANTE P/PROTENSAO, P/ANCORAGEM EM ROCHA, CONSTITUIDO P/ 10CORDOALHAS DE 12,5MM</v>
          </cell>
          <cell r="C3992" t="str">
            <v>M</v>
          </cell>
        </row>
        <row r="3993">
          <cell r="A3993" t="str">
            <v>11.043.010-0</v>
          </cell>
          <cell r="B3993" t="str">
            <v>TIRANTE P/PROTENSAO, P/ANCORAGEM EM ROCHA, CONSTITUIDO P/ 12CORDOALHAS DE 12,5MM</v>
          </cell>
          <cell r="C3993" t="str">
            <v>M</v>
          </cell>
        </row>
        <row r="3994">
          <cell r="A3994" t="str">
            <v>11.043.011-0</v>
          </cell>
          <cell r="B3994" t="str">
            <v>TIRANTE PROTENDIDO P/ANCORAGEM EM SOLO, CONSTITUIDO P/ 6 FIOS DE ACO DURO DE 8MM, INCL. PROT. ANTICORROSIVA</v>
          </cell>
          <cell r="C3994" t="str">
            <v>M</v>
          </cell>
        </row>
        <row r="3995">
          <cell r="A3995" t="str">
            <v>11.043.012-0</v>
          </cell>
          <cell r="B3995" t="str">
            <v>TIRANTE PROTENDIDO P/ANCORAGEM EM SOLO, CONSTITUIDO P/ 8 FIOS DE ACO DURO DE 8MM, INCL. PROT. ANTICORROSIVA</v>
          </cell>
          <cell r="C3995" t="str">
            <v>M</v>
          </cell>
        </row>
        <row r="3996">
          <cell r="A3996" t="str">
            <v>11.043.013-0</v>
          </cell>
          <cell r="B3996" t="str">
            <v>TIRANTE PROTENDIDO P/ANCORAGEM EM SOLO, CONSTITUIDO P/ 10 FIOS DE ACO DURO DE 8MM, INCL. PROT. ANTICORROSIVA</v>
          </cell>
          <cell r="C3996" t="str">
            <v>M</v>
          </cell>
        </row>
        <row r="3997">
          <cell r="A3997" t="str">
            <v>11.043.014-1</v>
          </cell>
          <cell r="B3997" t="str">
            <v>TIRANTE PROTENDIDO P/ANCORAGEM EM SOLO, CONSTITUIDO P/ 12 FIOS DE ACO DURO DE 8MM, INCL. PROT. ANTICORROSIVA</v>
          </cell>
          <cell r="C3997" t="str">
            <v>M</v>
          </cell>
        </row>
        <row r="3998">
          <cell r="A3998" t="str">
            <v>11.043.015-0</v>
          </cell>
          <cell r="B3998" t="str">
            <v>TIRANTE PROTENDIDO P/ANCORAGEM EM SOLO, CONSTITUIDO P/ 16 FIOS DE ACO DURO DE 8MM, INCL. PROT. ANTICORROSIVA</v>
          </cell>
          <cell r="C3998" t="str">
            <v>M</v>
          </cell>
        </row>
        <row r="3999">
          <cell r="A3999" t="str">
            <v>11.043.016-0</v>
          </cell>
          <cell r="B3999" t="str">
            <v>TIRANTE PROTENDIDO P/ANCORAGEM EM SOLO, CONSTITUIDO P/ 4 CORDOALHAS DE 12,5MM, INCL. PROT. ANTICORROSIVA</v>
          </cell>
          <cell r="C3999" t="str">
            <v>M</v>
          </cell>
        </row>
        <row r="4000">
          <cell r="A4000" t="str">
            <v>11.043.017-0</v>
          </cell>
          <cell r="B4000" t="str">
            <v>TIRANTE PROTENDIDO P/ANCORAGEM EM SOLO, CONSTITUIDO P/ 6 CORDOALHAS DE 12,5MM, INCL. PROT. ANTICORROSIVA</v>
          </cell>
          <cell r="C4000" t="str">
            <v>M</v>
          </cell>
        </row>
        <row r="4001">
          <cell r="A4001" t="str">
            <v>11.043.018-0</v>
          </cell>
          <cell r="B4001" t="str">
            <v>TIRANTE PROTENDIDO P/ANCORAGEM EM SOLO, CONSTITUIDO P/ 8 CORDOALHAS DE 12,5MM, INCL. PROT. ANTICORROSIVA</v>
          </cell>
          <cell r="C4001" t="str">
            <v>M</v>
          </cell>
        </row>
        <row r="4002">
          <cell r="A4002" t="str">
            <v>11.043.019-1</v>
          </cell>
          <cell r="B4002" t="str">
            <v>TIRANTE PROTENDIDO P/ANCORAGEM EM SOLO, CONSTITUIDO P/ 10 CORDOALHAS DE 12,5MM, INCL. PROT. ANTICORROSIVA</v>
          </cell>
          <cell r="C4002" t="str">
            <v>M</v>
          </cell>
        </row>
        <row r="4003">
          <cell r="A4003" t="str">
            <v>11.043.020-0</v>
          </cell>
          <cell r="B4003" t="str">
            <v>TIRANTE PROTENDIDO P/ANCORAGEM EM SOLO, CONSTITUIDO P/ 12 CORDOALHAS DE 12,5MM, INCL. PROT. ANTICORROSIVA</v>
          </cell>
          <cell r="C4003" t="str">
            <v>M</v>
          </cell>
        </row>
        <row r="4004">
          <cell r="A4004" t="str">
            <v>11.043.021-0</v>
          </cell>
          <cell r="B4004" t="str">
            <v>TIRANTE PROTENDIDO P/ANCORAGEM EM SOLO, CONSTITUIDO P/ 6 FIOS DE ACO DURO DE 8MM, INCL. PROT. ANTICORROSIVA</v>
          </cell>
          <cell r="C4004" t="str">
            <v>M</v>
          </cell>
        </row>
        <row r="4005">
          <cell r="A4005" t="str">
            <v>11.043.022-0</v>
          </cell>
          <cell r="B4005" t="str">
            <v>TIRANTE PROTENDIDO P/ANCORAGEM EM SOLO, CONSTITUIDO P/ 8 FIOS DE ACO DURO DE 8MM</v>
          </cell>
          <cell r="C4005" t="str">
            <v>M</v>
          </cell>
        </row>
        <row r="4006">
          <cell r="A4006" t="str">
            <v>11.043.023-0</v>
          </cell>
          <cell r="B4006" t="str">
            <v>TIRANTE PROTENDIDO P/ANCORAGEM EM SOLO, CONSTITUIDO P/ 10 FIOS DE ACO DURO DE 8MM</v>
          </cell>
          <cell r="C4006" t="str">
            <v>M</v>
          </cell>
        </row>
        <row r="4007">
          <cell r="A4007" t="str">
            <v>11.043.024-1</v>
          </cell>
          <cell r="B4007" t="str">
            <v>TIRANTE PROTENDIDO P/ANCORAGEM EM SOLO, CONSTITUIDO P/ 12 FIOS DE ACO DURO DE 8MM</v>
          </cell>
          <cell r="C4007" t="str">
            <v>M</v>
          </cell>
        </row>
        <row r="4008">
          <cell r="A4008" t="str">
            <v>11.043.025-0</v>
          </cell>
          <cell r="B4008" t="str">
            <v>TIRANTE PROTENDIDO P/ANCORAGEM EM SOLO, CONSTITUIDO P/ 16 FIOS DE ACO DURO DE 8MM</v>
          </cell>
          <cell r="C4008" t="str">
            <v>M</v>
          </cell>
        </row>
        <row r="4009">
          <cell r="A4009" t="str">
            <v>11.043.026-0</v>
          </cell>
          <cell r="B4009" t="str">
            <v>TIRANTE PROTENDIDO P/ANCORAGEM EM SOLO, CONSTITUIDO P/ 4 CORDOALHAS DE 12,5MM</v>
          </cell>
          <cell r="C4009" t="str">
            <v>M</v>
          </cell>
        </row>
        <row r="4010">
          <cell r="A4010" t="str">
            <v>11.043.027-0</v>
          </cell>
          <cell r="B4010" t="str">
            <v>TIRANTE PROTENDIDO P/ANCORAGEM EM SOLO, CONSTITUIDO P/ 6 CORDOALHAS DE 12,5MM</v>
          </cell>
          <cell r="C4010" t="str">
            <v>M</v>
          </cell>
        </row>
        <row r="4011">
          <cell r="A4011" t="str">
            <v>11.043.028-0</v>
          </cell>
          <cell r="B4011" t="str">
            <v>TIRANTE PROTENDIDO P/ANCORAGEM EM SOLO, CONSTITUIDO P/ 8 CORDOALHAS DE 12,5MM</v>
          </cell>
          <cell r="C4011" t="str">
            <v>M</v>
          </cell>
        </row>
        <row r="4012">
          <cell r="A4012" t="str">
            <v>11.043.029-1</v>
          </cell>
          <cell r="B4012" t="str">
            <v>TIRANTE PROTENDIDO P/ANCORAGEM EM SOLO, CONSTITUIDO P/ 10 CORDOALHAS DE 12,5MM</v>
          </cell>
          <cell r="C4012" t="str">
            <v>M</v>
          </cell>
        </row>
        <row r="4013">
          <cell r="A4013" t="str">
            <v>11.043.030-0</v>
          </cell>
          <cell r="B4013" t="str">
            <v>TIRANTE PROTENDIDO P/ANCORAGEM EM SOLO, CONSTITUIDO P/ 12 CORDOALHAS DE 12,5MM</v>
          </cell>
          <cell r="C4013" t="str">
            <v>M</v>
          </cell>
        </row>
        <row r="4014">
          <cell r="A4014" t="str">
            <v>11.043.999-0</v>
          </cell>
          <cell r="B4014" t="str">
            <v>INDICE 11.043.TIRANTE PROTENSAO ROCHA E SOLO</v>
          </cell>
        </row>
        <row r="4015">
          <cell r="A4015" t="str">
            <v>11.044.006-0</v>
          </cell>
          <cell r="B4015" t="str">
            <v>TIRANTE PROTENDIDO P/ANCORAGEM EM ROCHA, CONSTITUIDO P/ 4 CORDOALHAS DE 12,5MM, INCL. CONE E PLACA DE ANCORAGEM</v>
          </cell>
          <cell r="C4015" t="str">
            <v>UN</v>
          </cell>
        </row>
        <row r="4016">
          <cell r="A4016" t="str">
            <v>11.044.007-0</v>
          </cell>
          <cell r="B4016" t="str">
            <v>TIRANTE PROTENDIDO P/ANCORAGEM EM ROCHA, CONSTITUIDO P/ 6 CORDOALHAS DE 12,5MM, INCL. CONE E PLACA DE ANCORAGEM</v>
          </cell>
          <cell r="C4016" t="str">
            <v>UN</v>
          </cell>
        </row>
        <row r="4017">
          <cell r="A4017" t="str">
            <v>11.044.008-0</v>
          </cell>
          <cell r="B4017" t="str">
            <v>TIRANTE PROTENDIDO P/ANCORAGEM EM ROCHA, CONSTITUIDO P/ 8 CORDOALHAS DE 12,5MM, INCL. CONE E PLACA DE ANCORAGEM</v>
          </cell>
          <cell r="C4017" t="str">
            <v>UN</v>
          </cell>
        </row>
        <row r="4018">
          <cell r="A4018" t="str">
            <v>11.044.009-0</v>
          </cell>
          <cell r="B4018" t="str">
            <v>TIRANTE PROTENDIDO P/ANCORAGEM EM ROCHA, CONSTITUIDO P/ 1O CORDOALHAS DE 12,5MM, INCL. CONE E PLACA DE ANCORAGEM</v>
          </cell>
          <cell r="C4018" t="str">
            <v>UN</v>
          </cell>
        </row>
        <row r="4019">
          <cell r="A4019" t="str">
            <v>11.044.010-0</v>
          </cell>
          <cell r="B4019" t="str">
            <v>TIRANTE PROTENDIDO P/ANCORAGEM EM ROCHA, CONSTITUIDO P/ 12 CORDOALHAS DE 12,5MM, INCL. CONE E PLACA DE ANCORAGEM</v>
          </cell>
          <cell r="C4019" t="str">
            <v>UN</v>
          </cell>
        </row>
        <row r="4020">
          <cell r="A4020" t="str">
            <v>11.044.056-0</v>
          </cell>
          <cell r="B4020" t="str">
            <v>PROTENCAO DE TIRANTES DE 4 CORDOALHAS DE 1/2", EXCL. FORN. DOS MAT.</v>
          </cell>
          <cell r="C4020" t="str">
            <v>UN</v>
          </cell>
        </row>
        <row r="4021">
          <cell r="A4021" t="str">
            <v>11.044.058-0</v>
          </cell>
          <cell r="B4021" t="str">
            <v>PROTENCAO DE TIRANTES DE 6 E 8 CORDOALHAS DE 1/2", EXCL. FORN. DOS MAT.</v>
          </cell>
          <cell r="C4021" t="str">
            <v>UN</v>
          </cell>
        </row>
        <row r="4022">
          <cell r="A4022" t="str">
            <v>11.044.060-0</v>
          </cell>
          <cell r="B4022" t="str">
            <v>PROTENCAO DE TIRANTES DE 10 E 12 CORDOALHAS DE 1/2", EXCL. FORN. DOS MAT.</v>
          </cell>
          <cell r="C4022" t="str">
            <v>UN</v>
          </cell>
        </row>
        <row r="4023">
          <cell r="A4023" t="str">
            <v>11.044.999-0</v>
          </cell>
          <cell r="B4023" t="str">
            <v>INDICE 11.044.TIRANTE PROTENDIDO ROCHA</v>
          </cell>
        </row>
        <row r="4024">
          <cell r="A4024" t="str">
            <v>11.045.006-0</v>
          </cell>
          <cell r="B4024" t="str">
            <v>TIRANTE PROTENDIDO P/ANCORAGEM EM SOLO, CONSTITUDO C/ 4 CORDOALHAS DE 12,5MM, INCL. CONE E PLACA, EXCL. PERF. E INJECAO</v>
          </cell>
          <cell r="C4024" t="str">
            <v>UN</v>
          </cell>
        </row>
        <row r="4025">
          <cell r="A4025" t="str">
            <v>11.045.007-0</v>
          </cell>
          <cell r="B4025" t="str">
            <v>TIRANTE PROTENDIDO P/ANCORAGEM EM SOLO, CONSTITUDO C/ 6 CORDOALHAS DE 12,5MM, INCL. CONE E PLACA, EXCL. PERF. E INJECAO</v>
          </cell>
          <cell r="C4025" t="str">
            <v>UN</v>
          </cell>
        </row>
        <row r="4026">
          <cell r="A4026" t="str">
            <v>11.045.008-0</v>
          </cell>
          <cell r="B4026" t="str">
            <v>TIRANTE PROTENDIDO P/ANCORAGEM EM SOLO, CONSTITUIDO C/ 8 CORDOALHAS DE 12,5MM, INCL. CONE E PLACA, EXCL. PERF. E INJECAO</v>
          </cell>
          <cell r="C4026" t="str">
            <v>UN</v>
          </cell>
        </row>
        <row r="4027">
          <cell r="A4027" t="str">
            <v>11.045.009-0</v>
          </cell>
          <cell r="B4027" t="str">
            <v>TIRANTE PROTENDIDO, P/ANCORAGEM EM SOLO, CONSTITUIDO C/ 10 CORDOALHAS DE 12,5MM, INCL.CONE E PLACA, EXCL. PERF.E INJECAO</v>
          </cell>
          <cell r="C4027" t="str">
            <v>UN</v>
          </cell>
        </row>
        <row r="4028">
          <cell r="A4028" t="str">
            <v>11.045.010-0</v>
          </cell>
          <cell r="B4028" t="str">
            <v>TIRANTE PROTENDIDO P/ANCORAGEM EM SOLO, CONSITUIDO C/ 12 CORDOALHAS DE 12,5MM, INCL. CONE E PLACA, EXCL. PERF. E INJECAO</v>
          </cell>
          <cell r="C4028" t="str">
            <v>UN</v>
          </cell>
        </row>
        <row r="4029">
          <cell r="A4029" t="str">
            <v>11.045.999-0</v>
          </cell>
          <cell r="B4029" t="str">
            <v>INDICE 11.045.TIRANTE PROTENDIDO SOLO</v>
          </cell>
        </row>
        <row r="4030">
          <cell r="A4030" t="str">
            <v>11.046.001-0</v>
          </cell>
          <cell r="B4030" t="str">
            <v>CONCRETO IMPORTADO DE USINA, DOSADO RACIONALMENTE, P/UMA RESISTENCIA A COMPRES. DE 10MPA</v>
          </cell>
          <cell r="C4030" t="str">
            <v>M3</v>
          </cell>
        </row>
        <row r="4031">
          <cell r="A4031" t="str">
            <v>11.046.004-0</v>
          </cell>
          <cell r="B4031" t="str">
            <v>CONCRETO IMPORTADO DE USINA, DOSADO RACIONALMENTE, P/UMA RESISTENCIA A COMPRES. DE 15MPA</v>
          </cell>
          <cell r="C4031" t="str">
            <v>M3</v>
          </cell>
        </row>
        <row r="4032">
          <cell r="A4032" t="str">
            <v>11.046.007-0</v>
          </cell>
          <cell r="B4032" t="str">
            <v>CONCRETO IMPORTADO DE USINA, DOSADO RACIONALMENTE, P/UMA RESISTENCIA A COMPRES. DE 20MPA</v>
          </cell>
          <cell r="C4032" t="str">
            <v>M3</v>
          </cell>
        </row>
        <row r="4033">
          <cell r="A4033" t="str">
            <v>11.046.010-0</v>
          </cell>
          <cell r="B4033" t="str">
            <v>CONCRETO IMPORTADO DE USINA, DOSADO RACIONALMENTE, P/UMA RESISTENCIA A COMPRES. DE 25MPA</v>
          </cell>
          <cell r="C4033" t="str">
            <v>M3</v>
          </cell>
        </row>
        <row r="4034">
          <cell r="A4034" t="str">
            <v>11.046.013-0</v>
          </cell>
          <cell r="B4034" t="str">
            <v>CONCRETO IMPORTADO DE USINA, DOSADO RACIONALMENTE, P/UMA RESISTENCIA A COMPRES. DE 30MPA</v>
          </cell>
          <cell r="C4034" t="str">
            <v>M3</v>
          </cell>
        </row>
        <row r="4035">
          <cell r="A4035" t="str">
            <v>11.046.014-0</v>
          </cell>
          <cell r="B4035" t="str">
            <v>CONCRETO IMPORTADO DE USINA, DOSADO RACIONALMENTE, P/UMA RESISTENCIA A COMPRES. DE 35MPA</v>
          </cell>
          <cell r="C4035" t="str">
            <v>M3</v>
          </cell>
        </row>
        <row r="4036">
          <cell r="A4036" t="str">
            <v>11.046.999-0</v>
          </cell>
          <cell r="B4036" t="str">
            <v>INDICE 11.046.CONCRETO IMPORTADO DE USINA</v>
          </cell>
        </row>
        <row r="4037">
          <cell r="A4037" t="str">
            <v>11.047.010-1</v>
          </cell>
          <cell r="B4037" t="str">
            <v>TIRANTE PROTENDIDO DE ACO ST 85/105, P/CARGA ATE 34T, DIAM.DE 32MM, EXCL. LUVAS, PLACAS, CONTRA-PORCAS, ETC.</v>
          </cell>
          <cell r="C4037" t="str">
            <v>M</v>
          </cell>
        </row>
        <row r="4038">
          <cell r="A4038" t="str">
            <v>11.047.011-1</v>
          </cell>
          <cell r="B4038" t="str">
            <v>TIRANTE PROTENDIDO DE ACO ST 85/105, P/CARGA ATE 34T, DIAM.DE 32MM, INCL. FORN. E INST. DA PLACA, ANEL, PORCAS, ETC.</v>
          </cell>
          <cell r="C4038" t="str">
            <v>UN</v>
          </cell>
        </row>
        <row r="4039">
          <cell r="A4039" t="str">
            <v>11.047.012-0</v>
          </cell>
          <cell r="B4039" t="str">
            <v>TIRANTE PROTENDIDO DE ACO ST 85/105, P/CARGA ATE 34T, DIAM.DE 32MM, INCL.TUBO ESP.P/INJECAO (TUBO PVC 3/4" E MANCHETES)</v>
          </cell>
          <cell r="C4039" t="str">
            <v>M</v>
          </cell>
        </row>
        <row r="4040">
          <cell r="A4040" t="str">
            <v>11.047.015-0</v>
          </cell>
          <cell r="B4040" t="str">
            <v>TIRANTE PROTENDIDO EM ACO 50/55, P/CARGA ATE 22T, DIAM. DE 32MM, EXCL. LUVAS, PLACAS, PORCAS, CONTRA-PORCAS, ETC.</v>
          </cell>
          <cell r="C4040" t="str">
            <v>M</v>
          </cell>
        </row>
        <row r="4041">
          <cell r="A4041" t="str">
            <v>11.047.016-0</v>
          </cell>
          <cell r="B4041" t="str">
            <v>TIRANTE PROTENDIDO EM ACO 50/55, P/CARGA ATE 22T, DIAM. DE 32MM, INCL. FORN. E INST. DA PLACA, ANEL, PORCAS, LUVAS, ETC.</v>
          </cell>
          <cell r="C4041" t="str">
            <v>UN</v>
          </cell>
        </row>
        <row r="4042">
          <cell r="A4042" t="str">
            <v>11.047.050-0</v>
          </cell>
          <cell r="B4042" t="str">
            <v>PROTENSAO DE TIRANTE DE BARRA, DIAM. DE 32MM, EXCL. FORN. DOS MAT.</v>
          </cell>
          <cell r="C4042" t="str">
            <v>UN</v>
          </cell>
        </row>
        <row r="4043">
          <cell r="A4043" t="str">
            <v>11.047.999-0</v>
          </cell>
          <cell r="B4043" t="str">
            <v>INDICE 11.047.TIRANTE PROTENDIDO DE ACO</v>
          </cell>
        </row>
        <row r="4044">
          <cell r="A4044" t="str">
            <v>11.048.010-0</v>
          </cell>
          <cell r="B4044" t="str">
            <v>CONCRETO IMPORTADO DE USINA, P/UMA RESISTENCIA A COMPRES. DE10MPA</v>
          </cell>
          <cell r="C4044" t="str">
            <v>M3</v>
          </cell>
        </row>
        <row r="4045">
          <cell r="A4045" t="str">
            <v>11.048.015-0</v>
          </cell>
          <cell r="B4045" t="str">
            <v>CONCRETO IMPORTADO DE USINA, P/UMA RESISTENCIA A COMPRES. DE15MPA</v>
          </cell>
          <cell r="C4045" t="str">
            <v>M3</v>
          </cell>
        </row>
        <row r="4046">
          <cell r="A4046" t="str">
            <v>11.048.020-0</v>
          </cell>
          <cell r="B4046" t="str">
            <v>CONCRETO IMPORTADO DE USINA, P/UMA RESISTENCIA A COMPRES. DE20MPA</v>
          </cell>
          <cell r="C4046" t="str">
            <v>M3</v>
          </cell>
        </row>
        <row r="4047">
          <cell r="A4047" t="str">
            <v>11.048.025-0</v>
          </cell>
          <cell r="B4047" t="str">
            <v>CONCRETO IMPORTADO DE USINA, P/UMA RESISTENCIA A COMPRES. DE25MPA</v>
          </cell>
          <cell r="C4047" t="str">
            <v>M3</v>
          </cell>
        </row>
        <row r="4048">
          <cell r="A4048" t="str">
            <v>11.048.999-0</v>
          </cell>
          <cell r="B4048" t="str">
            <v>FAMILIA 11.048</v>
          </cell>
          <cell r="C4048" t="str">
            <v>0</v>
          </cell>
        </row>
        <row r="4049">
          <cell r="A4049" t="str">
            <v>11.050.001-1</v>
          </cell>
          <cell r="B4049" t="str">
            <v>ALUGUEL DE ESCOR. TUBULAR, C/TUBOS MET., NA DENSIDADE DE 5,00M DE TUBO EQUIPADO P/ M3 DE ESCOR.</v>
          </cell>
          <cell r="C4049" t="str">
            <v>M3XMES</v>
          </cell>
        </row>
        <row r="4050">
          <cell r="A4050" t="str">
            <v>11.050.002-0</v>
          </cell>
          <cell r="B4050" t="str">
            <v>ALUGUEL DE ESCOR. TUBULAR, C/TUBOS MET. P/QUALQUER DENSIDADEDE TUBO EQUIPADO P/ M3 DE ESCOR.</v>
          </cell>
          <cell r="C4050" t="str">
            <v>M3XMES</v>
          </cell>
        </row>
        <row r="4051">
          <cell r="A4051" t="str">
            <v>11.050.999-0</v>
          </cell>
          <cell r="B4051" t="str">
            <v>INDICE 11.050.ESCORAMENTO TUBULAR EM OBRAS DE ARTES</v>
          </cell>
        </row>
        <row r="4052">
          <cell r="A4052" t="str">
            <v>11.055.001-1</v>
          </cell>
          <cell r="B4052" t="str">
            <v>MONTAGEM E DESMONT. DE ESCOR. TUBULAR NORMAL, NA DENSIDADE DE 5,00M DE TUBO P/ M3, PAGOS 60% NA MONT. E 40% NA DESMONT.</v>
          </cell>
          <cell r="C4052" t="str">
            <v>M3</v>
          </cell>
        </row>
        <row r="4053">
          <cell r="A4053" t="str">
            <v>11.055.002-0</v>
          </cell>
          <cell r="B4053" t="str">
            <v>MONTAGEM E DESMONT. DE ESCOR. TUBULAR NORMAL, P/QUALQUER DENSIDADE DE TUBO, SENDO PAGOS 60% NA MONT. E 40% NA DESMONT.</v>
          </cell>
          <cell r="C4053" t="str">
            <v>M</v>
          </cell>
        </row>
        <row r="4054">
          <cell r="A4054" t="str">
            <v>11.055.999-0</v>
          </cell>
          <cell r="B4054" t="str">
            <v>INDICE 11.055.MONTAGEM E DESMONTAGEM ESC.TUBULAR</v>
          </cell>
        </row>
        <row r="4055">
          <cell r="A4055" t="str">
            <v>11.060.160-0</v>
          </cell>
          <cell r="B4055" t="str">
            <v>SUPERESTRUTURA PONTE/VIADUTO, CONCR. PROTENDIDO CL. 45, P/ 1FAIXA DE TRAFEGO,GUARDA-RODAS E 3,20M DE PISTA DE ROLAMENTO</v>
          </cell>
          <cell r="C4055" t="str">
            <v>M</v>
          </cell>
        </row>
        <row r="4056">
          <cell r="A4056" t="str">
            <v>11.060.165-0</v>
          </cell>
          <cell r="B4056" t="str">
            <v>SUPERESTRUTURA PONTE/VIADUTO, CONCR. PROTENDIDO CL. 45, P/ 2FAIXAS DE TRAFEGO E 7,20M DE PISTA DE ROLAMENTO</v>
          </cell>
          <cell r="C4056" t="str">
            <v>M</v>
          </cell>
        </row>
        <row r="4057">
          <cell r="A4057" t="str">
            <v>11.060.170-0</v>
          </cell>
          <cell r="B4057" t="str">
            <v>SUPERESTRUTURA PONTE/VIADUTO, CONCR. PROTENDIDO CL. 45, P/ 1FAIXA DE TRAFEGO, 3,20M DE PISTA DE ROLAMENTO E PASSEIOS</v>
          </cell>
          <cell r="C4057" t="str">
            <v>M</v>
          </cell>
        </row>
        <row r="4058">
          <cell r="A4058" t="str">
            <v>11.060.175-0</v>
          </cell>
          <cell r="B4058" t="str">
            <v>SUPERESTRUTURA PONTE/VIADUTO, CONCR. PROTENDIDO CL. 45, P/ 2FAIXAS DE TRAFEGO, 7,20M DE PISTA DE ROLAMENTO E PASSEIOS</v>
          </cell>
          <cell r="C4058" t="str">
            <v>M</v>
          </cell>
        </row>
        <row r="4059">
          <cell r="A4059" t="str">
            <v>11.060.180-0</v>
          </cell>
          <cell r="B4059" t="str">
            <v>SUPERESTRUTURA PONTE/VIADUTO, CONCR. PROTENDIDO CL. 45, P/ 2FAIXAS DE TRAFEGO, 7,20M DE PISTA DE ROLAMENTO E PASSEIOS</v>
          </cell>
          <cell r="C4059" t="str">
            <v>M</v>
          </cell>
        </row>
        <row r="4060">
          <cell r="A4060" t="str">
            <v>11.060.185-0</v>
          </cell>
          <cell r="B4060" t="str">
            <v>SUPERESTRUTURA PONTE/VIADUTO, CONCR. PROTENDIDO CL. 45, P/ 2FAIXAS DE TRAFEGO DE 3,60M E LARG. TOTAL DE 9,00M</v>
          </cell>
          <cell r="C4060" t="str">
            <v>M</v>
          </cell>
        </row>
        <row r="4061">
          <cell r="A4061" t="str">
            <v>11.060.190-0</v>
          </cell>
          <cell r="B4061" t="str">
            <v>SUPERESTRUTURA PONTE/VIADUTO, CONCR. PROTENDIDO CL. 45, P/ 2FAIXAS DE TRAFEGO DE 3,60M E LARG. TOTAL DE 11,00M</v>
          </cell>
          <cell r="C4061" t="str">
            <v>M</v>
          </cell>
        </row>
        <row r="4062">
          <cell r="A4062" t="str">
            <v>11.060.195-0</v>
          </cell>
          <cell r="B4062" t="str">
            <v>SUPERESTRUTURA PONTE/VIADUTO, CONCR. PROTENDIDO CL. 45, P/ 2FAIXAS DE TRAFEGO DE 3,60M E 2 ACOSTAMENTOS DE 2,50M</v>
          </cell>
          <cell r="C4062" t="str">
            <v>M</v>
          </cell>
        </row>
        <row r="4063">
          <cell r="A4063" t="str">
            <v>11.060.200-0</v>
          </cell>
          <cell r="B4063" t="str">
            <v>SUPERESTRUTURA DE PASSARELA P/PEDESTRE, PRE-FABRICADA, EM CONCR. PROTENDIDO, C/ 1,75M DE LARG. UTIL</v>
          </cell>
          <cell r="C4063" t="str">
            <v>M</v>
          </cell>
        </row>
        <row r="4064">
          <cell r="A4064" t="str">
            <v>11.060.250-0</v>
          </cell>
          <cell r="B4064" t="str">
            <v>ABRIGO DESTINADO A PARADA DE ONIBUS, PRE-FABRICADO, EM CONCR. APARENTE PROTENDIDO E/OU ARMADO, MODELO A</v>
          </cell>
          <cell r="C4064" t="str">
            <v>UN</v>
          </cell>
        </row>
        <row r="4065">
          <cell r="A4065" t="str">
            <v>11.060.251-0</v>
          </cell>
          <cell r="B4065" t="str">
            <v>ABRIGO DESTINADO A PARADA DE ONIBUS, PRE-FABRICADO, EM CONCR. PROTENDIDO E/OU ARMADO, MODELO B</v>
          </cell>
          <cell r="C4065" t="str">
            <v>UN</v>
          </cell>
        </row>
        <row r="4066">
          <cell r="A4066" t="str">
            <v>11.060.252-0</v>
          </cell>
          <cell r="B4066" t="str">
            <v>ABRIGO DESTINADO A PARADA DE ONIBUS, PRE-FABRICADO, EM CONCR. PROTENDIDO E/OU ARMADO, MODELO C</v>
          </cell>
          <cell r="C4066" t="str">
            <v>UN</v>
          </cell>
        </row>
        <row r="4067">
          <cell r="A4067" t="str">
            <v>11.060.276-0</v>
          </cell>
          <cell r="B4067" t="str">
            <v>COBERTURA DE CANAL, PRE-FABRICADO, EM CONCR. PROTENDIDO, P/TREM TIPO DE 45T, C/VAO DE 5,00M</v>
          </cell>
          <cell r="C4067" t="str">
            <v>M</v>
          </cell>
        </row>
        <row r="4068">
          <cell r="A4068" t="str">
            <v>11.060.999-0</v>
          </cell>
          <cell r="B4068" t="str">
            <v>INDICE 11.060.ESTRUTURA CONCRETO PRE-MOLDADO</v>
          </cell>
        </row>
        <row r="4069">
          <cell r="A4069" t="str">
            <v>11.061.001-0</v>
          </cell>
          <cell r="B4069" t="str">
            <v>MURO DE ARRIMO CELULAR, DE PECAS PRE-MOLDADAS DE CONCR., COMPREEND. CONFECCAO DAS PECAS, MONT. E COMPACT., EXCL. FORMAS</v>
          </cell>
          <cell r="C4069" t="str">
            <v>M3</v>
          </cell>
        </row>
        <row r="4070">
          <cell r="A4070" t="str">
            <v>11.061.002-0</v>
          </cell>
          <cell r="B4070" t="str">
            <v>MURO DE ARRIMO CELULAR, DE PECAS PRE-MOLDADAS DE CONCR., COMPREEND. CONFECCAO DAS PECAS, EXCL. MAT. E FORMAS</v>
          </cell>
          <cell r="C4070" t="str">
            <v>M3</v>
          </cell>
        </row>
        <row r="4071">
          <cell r="A4071" t="str">
            <v>11.061.999-0</v>
          </cell>
          <cell r="B4071" t="str">
            <v>INDICE 11.061.MURO DE ARRIMO</v>
          </cell>
        </row>
        <row r="4072">
          <cell r="A4072" t="str">
            <v>11.090.500-0</v>
          </cell>
          <cell r="B4072" t="str">
            <v>RECUPERACAO DE ARMADURAS EM ESTRUT. DE CONCR., P/MEIO DE SOLDAS A QUENTE</v>
          </cell>
          <cell r="C4072" t="str">
            <v>KG</v>
          </cell>
        </row>
        <row r="4073">
          <cell r="A4073" t="str">
            <v>11.090.505-0</v>
          </cell>
          <cell r="B4073" t="str">
            <v>RECUPERACAO DE ARMADURAS EM ESTRUT. DE CONCR., P/MEIO DE SOLDA A FRIO</v>
          </cell>
          <cell r="C4073" t="str">
            <v>KG</v>
          </cell>
        </row>
        <row r="4074">
          <cell r="A4074" t="str">
            <v>11.090.510-0</v>
          </cell>
          <cell r="B4074" t="str">
            <v>RECUPERACAO DE FERRAG. EM ESTRUT. DE CONCR., S/UTILIZACAO DESOLDA</v>
          </cell>
          <cell r="C4074" t="str">
            <v>KG</v>
          </cell>
        </row>
        <row r="4075">
          <cell r="A4075" t="str">
            <v>11.090.999-0</v>
          </cell>
          <cell r="B4075" t="str">
            <v>INDICE 11.090.RECUPERACAO ARMADURAS</v>
          </cell>
        </row>
        <row r="4076">
          <cell r="A4076" t="str">
            <v xml:space="preserve">CATEGORIA 12 - ALVENARIA E DIVISÓRIAS </v>
          </cell>
        </row>
        <row r="4078">
          <cell r="A4078" t="str">
            <v>12.001.010-0</v>
          </cell>
          <cell r="B4078" t="str">
            <v>FUNDACAO DE ALVEN. DE PEDRA, TENDO 0,60 A 0,80M DE LARG.</v>
          </cell>
          <cell r="C4078" t="str">
            <v>M3</v>
          </cell>
        </row>
        <row r="4079">
          <cell r="A4079" t="str">
            <v>12.001.015-0</v>
          </cell>
          <cell r="B4079" t="str">
            <v>FUNDACAO DE ALVEN. DE PEDRA, TENDO 0,35 A 0,45M DE LARG.</v>
          </cell>
          <cell r="C4079" t="str">
            <v>M3</v>
          </cell>
        </row>
        <row r="4080">
          <cell r="A4080" t="str">
            <v>12.001.020-0</v>
          </cell>
          <cell r="B4080" t="str">
            <v>ALVENARIA DE PEDRA EM ELEVACAO, FEITA C/BL. DE 30 X 30 X 30A 40 X 40 X 40CM, JUNTAS SIMPLES, ALT. ATE 1,50M</v>
          </cell>
          <cell r="C4080" t="str">
            <v>M3</v>
          </cell>
        </row>
        <row r="4081">
          <cell r="A4081" t="str">
            <v>12.001.025-0</v>
          </cell>
          <cell r="B4081" t="str">
            <v>ALVENARIA DE PEDRA EM ELEVACAO, FEITA C/BL. DE 30 X 30 X 30A 40 X 40 X 40CM, JUNTAS SIMPLES, ALT. ATE 2,00M</v>
          </cell>
          <cell r="C4081" t="str">
            <v>M3</v>
          </cell>
        </row>
        <row r="4082">
          <cell r="A4082" t="str">
            <v>12.001.030-0</v>
          </cell>
          <cell r="B4082" t="str">
            <v>ALVENARIA DE PEDRA EM ELEVACAO, FEITA C/BL. DE 30 X 30 X 30A 40 X 40 X 40CM, JUNTAS SIMPLES, ALT. ATE 2,50M</v>
          </cell>
          <cell r="C4082" t="str">
            <v>M3</v>
          </cell>
        </row>
        <row r="4083">
          <cell r="A4083" t="str">
            <v>12.001.035-0</v>
          </cell>
          <cell r="B4083" t="str">
            <v>ALVENARIA DE PEDRA EM ELEVACAO, FEITA C/BL. DE 30 X 30 X 30A 40 X 40 X 40CM, JUNTAS SIMPLES, ALT. ATE 3,00M</v>
          </cell>
          <cell r="C4083" t="str">
            <v>M3</v>
          </cell>
        </row>
        <row r="4084">
          <cell r="A4084" t="str">
            <v>12.001.040-0</v>
          </cell>
          <cell r="B4084" t="str">
            <v>JUNTAS REENTRANTES, EM ALVEN. DE PEDRA EM ELEVACAO</v>
          </cell>
          <cell r="C4084" t="str">
            <v>M2</v>
          </cell>
        </row>
        <row r="4085">
          <cell r="A4085" t="str">
            <v>12.001.045-0</v>
          </cell>
          <cell r="B4085" t="str">
            <v>JUNTAS EM RELEVO, EM ALVEN. DE PEDRA EM ELEVACAO</v>
          </cell>
          <cell r="C4085" t="str">
            <v>M2</v>
          </cell>
        </row>
        <row r="4086">
          <cell r="A4086" t="str">
            <v>12.001.070-0</v>
          </cell>
          <cell r="B4086" t="str">
            <v>ALVENARIA DE PEDRA SECA, EM ELEVACAO, DE UMA FACE, FEITA C/BL. DE 30 X 30 X 30 A 40 X 40 X 40CM, ALT. ATE 1,50M</v>
          </cell>
          <cell r="C4086" t="str">
            <v>M3</v>
          </cell>
        </row>
        <row r="4087">
          <cell r="A4087" t="str">
            <v>12.001.075-0</v>
          </cell>
          <cell r="B4087" t="str">
            <v>ALVENARIA DE PEDRA SECA EM ELEVACAO, DE DUAS FACES, FEITA C/BL. DE 30 X 30 X 30 A 40 X 40 X 40CM, ALT. ATE 1,50M</v>
          </cell>
          <cell r="C4087" t="str">
            <v>M3</v>
          </cell>
        </row>
        <row r="4088">
          <cell r="A4088" t="str">
            <v>12.001.090-0</v>
          </cell>
          <cell r="B4088" t="str">
            <v>ALVENARIA DE PEDRA EM ELEVACAO, DE UMA FACE, FEITA C/BL. DEPEDRA-DE-MAO, ALT. ATE 1,50M E ESP. ATE 0,35M</v>
          </cell>
          <cell r="C4088" t="str">
            <v>M3</v>
          </cell>
        </row>
        <row r="4089">
          <cell r="A4089" t="str">
            <v>12.001.095-0</v>
          </cell>
          <cell r="B4089" t="str">
            <v>ALVENARIA DE PEDRA EM ELEVACAO, DE UMA FACE, FEITA C/BL. DEPEDRA-DE-MAO, ALT. ATE 3,00M E ESP. ATE 0,35M</v>
          </cell>
          <cell r="C4089" t="str">
            <v>M3</v>
          </cell>
        </row>
        <row r="4090">
          <cell r="A4090" t="str">
            <v>12.001.100-0</v>
          </cell>
          <cell r="B4090" t="str">
            <v>ALVENARIA DE PEDRA EM ELEVACAO, DE DUAS FACES, FEITA C/BL. DE PEDRA-DE-MAO, ALT. ATE 1,50M E ESP. ATE 0,35M</v>
          </cell>
          <cell r="C4090" t="str">
            <v>M3</v>
          </cell>
        </row>
        <row r="4091">
          <cell r="A4091" t="str">
            <v>12.001.105-0</v>
          </cell>
          <cell r="B4091" t="str">
            <v>ALVENARIA DE PEDRA EM ELEVACAO, DE DUAS FACES, FEITA C/BL. DE PEDRA-DE-MAO, ALT. ATE 3,00M E ESP. ATE 0,35M</v>
          </cell>
          <cell r="C4091" t="str">
            <v>M3</v>
          </cell>
        </row>
        <row r="4092">
          <cell r="A4092" t="str">
            <v>12.001.115-0</v>
          </cell>
          <cell r="B4092" t="str">
            <v>JUNTAS REENTRANTES, EM ALVEN. DE PEDRA-DE-MAO</v>
          </cell>
          <cell r="C4092" t="str">
            <v>M2</v>
          </cell>
        </row>
        <row r="4093">
          <cell r="A4093" t="str">
            <v>12.001.999-0</v>
          </cell>
          <cell r="B4093" t="str">
            <v>INDICE 12.001ALVENARIA PEDRAS E FUNDACOES</v>
          </cell>
        </row>
        <row r="4094">
          <cell r="A4094" t="str">
            <v>12.002.010-0</v>
          </cell>
          <cell r="B4094" t="str">
            <v>ALVENARIA DE TIJ. MACICOS (7 X 10 X 20)CM, ATE 3,00M DE ALT.</v>
          </cell>
          <cell r="C4094" t="str">
            <v>M3</v>
          </cell>
        </row>
        <row r="4095">
          <cell r="A4095" t="str">
            <v>12.002.011-0</v>
          </cell>
          <cell r="B4095" t="str">
            <v>ALVENARIA DE TIJ. MACICOS (7 X 10 X 20)CM, ATE 1,50M DE ALT.</v>
          </cell>
          <cell r="C4095" t="str">
            <v>M3</v>
          </cell>
        </row>
        <row r="4096">
          <cell r="A4096" t="str">
            <v>12.002.015-0</v>
          </cell>
          <cell r="B4096" t="str">
            <v>ALVENARIA DE TIJ. MACICOS (7 X 10 X 20)CM, EM PAREDES DE 20CM, DE SUPERF. CORRIDA, ATE 3,00M DE ALT.</v>
          </cell>
          <cell r="C4096" t="str">
            <v>M2</v>
          </cell>
        </row>
        <row r="4097">
          <cell r="A4097" t="str">
            <v>12.002.016-0</v>
          </cell>
          <cell r="B4097" t="str">
            <v>ALVENARIA DE TIJ. MACICOS (7 X 10 X 20)CM, EM PAREDES DE 20CM, DE SUPERF. CORRIDA, ATE 1,50M DE ALT.</v>
          </cell>
          <cell r="C4097" t="str">
            <v>M2</v>
          </cell>
        </row>
        <row r="4098">
          <cell r="A4098" t="str">
            <v>12.002.020-0</v>
          </cell>
          <cell r="B4098" t="str">
            <v>ALVENARIA DE TIJ. MACICOS (7 X 10 X 20)CM, EM PAREDES DE 20CM, C/VAOS OU ARESTAS, ATE 3,00M DE ALT.</v>
          </cell>
          <cell r="C4098" t="str">
            <v>M2</v>
          </cell>
        </row>
        <row r="4099">
          <cell r="A4099" t="str">
            <v>12.002.025-0</v>
          </cell>
          <cell r="B4099" t="str">
            <v>ALVENARIA DE TIJ. MACICOS (7 X 10 X 20)CM, EM PAREDES DE 20CM, DE SUPERF. CORRIDA, DE 3,00 A 4,50M DE ALT.</v>
          </cell>
          <cell r="C4099" t="str">
            <v>M2</v>
          </cell>
        </row>
        <row r="4100">
          <cell r="A4100" t="str">
            <v>12.002.030-0</v>
          </cell>
          <cell r="B4100" t="str">
            <v>ALVENARIA DE TIJ. MACICOS (7 X 10 X 20)CM, EM PAREDES DE 20CM, C/VAOS OU ARESTAS, DE 3,00 A 4,50M DE ALT.</v>
          </cell>
          <cell r="C4100" t="str">
            <v>M2</v>
          </cell>
        </row>
        <row r="4101">
          <cell r="A4101" t="str">
            <v>12.002.035-1</v>
          </cell>
          <cell r="B4101" t="str">
            <v>ALVENARIA DE TIJ. MACICOS (7 X 10 X 20)CM, EM PAREDES DE 10CM, DE SUPERF. CORRIDA, ATE 3,00M DE ALT.</v>
          </cell>
          <cell r="C4101" t="str">
            <v>M2</v>
          </cell>
        </row>
        <row r="4102">
          <cell r="A4102" t="str">
            <v>12.002.036-0</v>
          </cell>
          <cell r="B4102" t="str">
            <v>ALVENARIA DE TIJ. MACICOS (7 X 10 X 20)CM, EM PAREDES DE 10CM, DE SUPERF. CORRIDA, ATE 1,50M DE ALT.</v>
          </cell>
          <cell r="C4102" t="str">
            <v>M2</v>
          </cell>
        </row>
        <row r="4103">
          <cell r="A4103" t="str">
            <v>12.002.040-0</v>
          </cell>
          <cell r="B4103" t="str">
            <v>ALVENARIA DE TIJ. MACICOS (7 X 10 X 20)CM, EM PAREDES DE 10CM, C/VAOS OU ARESTAS, ATE 3,00M DE ALT.</v>
          </cell>
          <cell r="C4103" t="str">
            <v>M2</v>
          </cell>
        </row>
        <row r="4104">
          <cell r="A4104" t="str">
            <v>12.002.045-0</v>
          </cell>
          <cell r="B4104" t="str">
            <v>ALVENARIA DE TIJ. MACICOS (7 X 10 X 20)CM, EM PAREDES DE 10CM, DE SUPERF. CORRIDA, DE 3,00 A 4,50M DE ALT.</v>
          </cell>
          <cell r="C4104" t="str">
            <v>M2</v>
          </cell>
        </row>
        <row r="4105">
          <cell r="A4105" t="str">
            <v>12.002.050-0</v>
          </cell>
          <cell r="B4105" t="str">
            <v>ALVENARIA DE TIJ. MACICOS (7 X 10 X 20)CM, EM PAREDES DE 10CM, C/VAOS OU ARESTAS, DE 3,00 A 4,50M DE ALT.</v>
          </cell>
          <cell r="C4105" t="str">
            <v>M2</v>
          </cell>
        </row>
        <row r="4106">
          <cell r="A4106" t="str">
            <v>12.002.060-1</v>
          </cell>
          <cell r="B4106" t="str">
            <v>ALVENARIA P/CX. ENTERRADA, ATE 0,80M DE PROF., DE TIJ. MACICOS (7 X 10 X 20)CM, EM PAREDES DE 10CM</v>
          </cell>
          <cell r="C4106" t="str">
            <v>M2</v>
          </cell>
        </row>
        <row r="4107">
          <cell r="A4107" t="str">
            <v>12.002.065-1</v>
          </cell>
          <cell r="B4107" t="str">
            <v>ALVENARIA P/CX. ENTERRADA, ATE 0,80M DE PROF., DE TIJ. MACICOS (7 X 10 X 20)CM, EM PAREDES DE 20CM</v>
          </cell>
          <cell r="C4107" t="str">
            <v>M2</v>
          </cell>
        </row>
        <row r="4108">
          <cell r="A4108" t="str">
            <v>12.002.070-1</v>
          </cell>
          <cell r="B4108" t="str">
            <v>ALVENARIA P/CX. ENTERRADA, DE 0,80 A 1,60M DE PROF., DE TIJ.MACICOS (7 X 10 X 20)CM, EM PAREDES DE 20CM</v>
          </cell>
          <cell r="C4108" t="str">
            <v>M2</v>
          </cell>
        </row>
        <row r="4109">
          <cell r="A4109" t="str">
            <v>12.002.080-0</v>
          </cell>
          <cell r="B4109" t="str">
            <v>ALVENARIA DE APERTO EM TIJ. MACICOS (7 X 10 X 20)CM INCLINADOS, EM PAREDES DE 20CM</v>
          </cell>
          <cell r="C4109" t="str">
            <v>M</v>
          </cell>
        </row>
        <row r="4110">
          <cell r="A4110" t="str">
            <v>12.002.085-0</v>
          </cell>
          <cell r="B4110" t="str">
            <v>ALVENARIA DE APERTO EM TIJ. MACICOS (7 X 10 X 20)CM INCLINADOS, EM PAREDES DE 10CM</v>
          </cell>
          <cell r="C4110" t="str">
            <v>M</v>
          </cell>
        </row>
        <row r="4111">
          <cell r="A4111" t="str">
            <v>12.002.999-0</v>
          </cell>
          <cell r="B4111" t="str">
            <v>INDICE 12.002ALVEN. TIJOLOS MACICOS</v>
          </cell>
        </row>
        <row r="4112">
          <cell r="A4112" t="str">
            <v>12.003.055-0</v>
          </cell>
          <cell r="B4112" t="str">
            <v>ALVENARIA DE TIJ. CERAM. FURADOS (10 X 20 X 20)CM, EM PAREDES DE 20CM, DE SUPERF. CORRIDA, ATE 3,00M DE ALT.</v>
          </cell>
          <cell r="C4112" t="str">
            <v>M2</v>
          </cell>
        </row>
        <row r="4113">
          <cell r="A4113" t="str">
            <v>12.003.056-0</v>
          </cell>
          <cell r="B4113" t="str">
            <v>ALVENARIA DE TIJ. CERAM. FURADOS (10 X 20 X 20)CM, EM PAREDES DE 20CM, DE SUPERF. CORRIDA, ATE 1,50M DE ALT.</v>
          </cell>
          <cell r="C4113" t="str">
            <v>M2</v>
          </cell>
        </row>
        <row r="4114">
          <cell r="A4114" t="str">
            <v>12.003.060-0</v>
          </cell>
          <cell r="B4114" t="str">
            <v>ALVENARIA DE TIJ. CERAM. FURADOS (10 X 20 X 20)CM, EM PAREDES DE 20CM, C/VAOS OU ARESTAS, ATE 3,00M DE ALT.</v>
          </cell>
          <cell r="C4114" t="str">
            <v>M2</v>
          </cell>
        </row>
        <row r="4115">
          <cell r="A4115" t="str">
            <v>12.003.065-0</v>
          </cell>
          <cell r="B4115" t="str">
            <v>ALVENARIA DE TIJ. CERAM. FURADOS (10 X 20 X 20)CM, EM PAREDES DE 20CM, DE SUPERF. CORRIDA, DE 3,00 A 4,50M DE ALT.</v>
          </cell>
          <cell r="C4115" t="str">
            <v>M2</v>
          </cell>
        </row>
        <row r="4116">
          <cell r="A4116" t="str">
            <v>12.003.070-0</v>
          </cell>
          <cell r="B4116" t="str">
            <v>ALVENARIA DE TIJ. CERAM. FURADOS (10 X 20 X 20)CM, EM PAREDES DE 20CM, C/VAOS OU ARESTAS, DE 3,00 A 4,50M DE ALT.</v>
          </cell>
          <cell r="C4116" t="str">
            <v>M2</v>
          </cell>
        </row>
        <row r="4117">
          <cell r="A4117" t="str">
            <v>12.003.075-1</v>
          </cell>
          <cell r="B4117" t="str">
            <v>ALVENARIA DE TIJ. CERAM. FURADOS (10 X 20 X 20)CM, EM PAREDES DE 10CM, DE SUPERF. CORRIDA, ATE 3,00M DE ALT.</v>
          </cell>
          <cell r="C4117" t="str">
            <v>M2</v>
          </cell>
        </row>
        <row r="4118">
          <cell r="A4118" t="str">
            <v>12.003.076-0</v>
          </cell>
          <cell r="B4118" t="str">
            <v>ALVENARIA DE TIJ. CERAM. FURADOS (10 X 20 X 20)CM, EM PAREDES DE 10CM, DE SUPERF. CORRIDA, ATE 1,50M DE ALT.</v>
          </cell>
          <cell r="C4118" t="str">
            <v>M2</v>
          </cell>
        </row>
        <row r="4119">
          <cell r="A4119" t="str">
            <v>12.003.080-0</v>
          </cell>
          <cell r="B4119" t="str">
            <v>ALVENARIA DE TIJ. CERAM. FURADOS (10 X 20 X 20)CM, EM PAREDES DE 10CM, C/VAOS OU ARESTAS, ATE 3,00M DE ALT.</v>
          </cell>
          <cell r="C4119" t="str">
            <v>M2</v>
          </cell>
        </row>
        <row r="4120">
          <cell r="A4120" t="str">
            <v>12.003.085-0</v>
          </cell>
          <cell r="B4120" t="str">
            <v>ALVENARIA DE TIJ. CERAM. FURADOS (10 X 20 X 20)CM, EM PAREDES DE 10CM, DE SUPERF. CORRIDA, DE 3,00 A 4,50M DE ALT.</v>
          </cell>
          <cell r="C4120" t="str">
            <v>M2</v>
          </cell>
        </row>
        <row r="4121">
          <cell r="A4121" t="str">
            <v>12.003.090-0</v>
          </cell>
          <cell r="B4121" t="str">
            <v>ALVENARIA DE TIJ. CERAM. FURADOS (10 X 20 X 20)CM, EM PAREDES DE 10CM, C/VAOS OU ARESTAS, DE 3,00 A 4,50M DE ALT.</v>
          </cell>
          <cell r="C4121" t="str">
            <v>M2</v>
          </cell>
        </row>
        <row r="4122">
          <cell r="A4122" t="str">
            <v>12.003.095-0</v>
          </cell>
          <cell r="B4122" t="str">
            <v>ALVENARIA DE TIJ. CERAM. FURADOS (10 X 20 X 30)CM, EM PAREDES DE 20CM, DE SUPERF. CORRIDA, ATE 3,00M DE ALT.</v>
          </cell>
          <cell r="C4122" t="str">
            <v>M2</v>
          </cell>
        </row>
        <row r="4123">
          <cell r="A4123" t="str">
            <v>12.003.096-0</v>
          </cell>
          <cell r="B4123" t="str">
            <v>ALVENARIA DE TIJ. CERAM. FURADOS (10 X 20 X 30)CM, EM PAREDES DE 20CM, DE SUPERF. CORRIDA, ATE 1,50M DE ALT.</v>
          </cell>
          <cell r="C4123" t="str">
            <v>M2</v>
          </cell>
        </row>
        <row r="4124">
          <cell r="A4124" t="str">
            <v>12.003.100-0</v>
          </cell>
          <cell r="B4124" t="str">
            <v>ALVENARIA DE TIJ. CERAM. FURADOS (10 X 20 X 30)CM, EM PAREDES DE 20CM, C/VAOS OU ARESTAS, ATE 3,00M DE ALT.</v>
          </cell>
          <cell r="C4124" t="str">
            <v>M2</v>
          </cell>
        </row>
        <row r="4125">
          <cell r="A4125" t="str">
            <v>12.003.105-0</v>
          </cell>
          <cell r="B4125" t="str">
            <v>ALVENARIA DE TIJ. CERAM. FURADOS (10 X 20 X 30)CM, EM PAREDES DE 20CM, DE SUPERF. CORRIDA, DE 3,00 A 4,50M DE ALT.</v>
          </cell>
          <cell r="C4125" t="str">
            <v>M2</v>
          </cell>
        </row>
        <row r="4126">
          <cell r="A4126" t="str">
            <v>12.003.110-0</v>
          </cell>
          <cell r="B4126" t="str">
            <v>ALVENARIA DE TIJ. CERAM. FURADOS (10 X 20 X 30)CM, EM PAREDES DE 20CM, C/VAOS OU ARESTAS, DE 3,00 A 4,50M DE ALT.</v>
          </cell>
          <cell r="C4126" t="str">
            <v>M2</v>
          </cell>
        </row>
        <row r="4127">
          <cell r="A4127" t="str">
            <v>12.003.115-0</v>
          </cell>
          <cell r="B4127" t="str">
            <v>ALVENARIA DE TIJ. CERAM. FURADOS (10 X 20 X 30)CM, EM PAREDES DE 10CM, DE SUPERF. CORRIDA, ATE 3,00M DE ALT.</v>
          </cell>
          <cell r="C4127" t="str">
            <v>M2</v>
          </cell>
        </row>
        <row r="4128">
          <cell r="A4128" t="str">
            <v>12.003.116-0</v>
          </cell>
          <cell r="B4128" t="str">
            <v>ALVENARIA DE TIJ. CERAM. FURADOS (10 X 20 X 30)CM, EM PAREDES DE 10CM, DE SUPERF. CORRIDA, ATE 1,50M DE ALT.</v>
          </cell>
          <cell r="C4128" t="str">
            <v>M2</v>
          </cell>
        </row>
        <row r="4129">
          <cell r="A4129" t="str">
            <v>12.003.120-0</v>
          </cell>
          <cell r="B4129" t="str">
            <v>ALVENARIA DE TIJ. CERAM. FURADOS (10 X 20 X 30)CM, EM PAREDES DE 10CM, C/VAOS OU ARESTAS, ATE 3,00M DE ALT.</v>
          </cell>
          <cell r="C4129" t="str">
            <v>M2</v>
          </cell>
        </row>
        <row r="4130">
          <cell r="A4130" t="str">
            <v>12.003.125-0</v>
          </cell>
          <cell r="B4130" t="str">
            <v>ALVENARIA DE TIJ. CERAM. FURADOS (10 X 20 X 30)CM, EM PAREDES DE 10CM, DE SUPERF. CORRIDA, DE 3,00 A 4,50M DE ALT.</v>
          </cell>
          <cell r="C4130" t="str">
            <v>M2</v>
          </cell>
        </row>
        <row r="4131">
          <cell r="A4131" t="str">
            <v>12.003.150-0</v>
          </cell>
          <cell r="B4131" t="str">
            <v>ALVENARIA DE TIJ. CERAM. FURADOS (10 X 20 X 30)CM, EM PAREDES DE 10CM, C/VAOS OU ARESTAS, DE 3,00 A 4,50M DE ALT.</v>
          </cell>
          <cell r="C4131" t="str">
            <v>M2</v>
          </cell>
        </row>
        <row r="4132">
          <cell r="A4132" t="str">
            <v>12.003.999-0</v>
          </cell>
          <cell r="B4132" t="str">
            <v>INDICE 12.003ALVEN. TIJOLOS CERAMICOS.</v>
          </cell>
        </row>
        <row r="4133">
          <cell r="A4133" t="str">
            <v>12.004.160-0</v>
          </cell>
          <cell r="B4133" t="str">
            <v>ALVENARIA DE TIJ. REFRATARIOS APARENTES (7 X 10 X 20)CM, EMPAREDES DE 10CM DE ESP., C/VAOS E ARESTAS</v>
          </cell>
          <cell r="C4133" t="str">
            <v>M2</v>
          </cell>
        </row>
        <row r="4134">
          <cell r="A4134" t="str">
            <v>12.004.999-0</v>
          </cell>
          <cell r="B4134" t="str">
            <v>INDICE 12.004ALVEN.TIJOLOS CERAMICOS APARENTES</v>
          </cell>
        </row>
        <row r="4135">
          <cell r="A4135" t="str">
            <v>12.005.010-0</v>
          </cell>
          <cell r="B4135" t="str">
            <v>ALVENARIA DE BL. DE CONCR. (10 X 20 X 40)CM, EM PAREDES DE 10CM, DE SUPERF. CORRIDA, ATE 3,00M DE ALT.</v>
          </cell>
          <cell r="C4135" t="str">
            <v>M2</v>
          </cell>
        </row>
        <row r="4136">
          <cell r="A4136" t="str">
            <v>12.005.015-0</v>
          </cell>
          <cell r="B4136" t="str">
            <v>ALVENARIA DE BL. DE CONCR. (10 X 20 X 40)CM, EM PAREDES DE 10CM, C/VAOS OU ARESTAS, ATE 3,00M DE ALT.</v>
          </cell>
          <cell r="C4136" t="str">
            <v>M2</v>
          </cell>
        </row>
        <row r="4137">
          <cell r="A4137" t="str">
            <v>12.005.020-0</v>
          </cell>
          <cell r="B4137" t="str">
            <v>ALVENARIA DE BL. DE CONCR. (10 X 20 X 40)CM, EM PAREDES DE 10CM, DE SUPERF. CORRIDA, DE 3,00 A 4,50M DE ALT.</v>
          </cell>
          <cell r="C4137" t="str">
            <v>M2</v>
          </cell>
        </row>
        <row r="4138">
          <cell r="A4138" t="str">
            <v>12.005.025-0</v>
          </cell>
          <cell r="B4138" t="str">
            <v>ALVENARIA DE BL. DE CONCR. (10 X 20 X 40)CM, EM PAREDES DE 10CM, C/VAOS OU ARESTAS, DE 3,00 A 4,50M DE ALT.</v>
          </cell>
          <cell r="C4138" t="str">
            <v>M2</v>
          </cell>
        </row>
        <row r="4139">
          <cell r="A4139" t="str">
            <v>12.005.080-0</v>
          </cell>
          <cell r="B4139" t="str">
            <v>ALVENARIA DE BL. DE CONCR. (20 X 20 X 40)CM, EM PAREDES DE 20CM, DE SUPERF. CORRIDA, ATE 3,00M DE ALT.</v>
          </cell>
          <cell r="C4139" t="str">
            <v>M2</v>
          </cell>
        </row>
        <row r="4140">
          <cell r="A4140" t="str">
            <v>12.005.085-1</v>
          </cell>
          <cell r="B4140" t="str">
            <v>ALVENARIA DE BL. DE CONCR. (20 X 20 X 40)CM, EM PAREDES DE 20CM, C/VAOS OU ARESTAS, ATE 3,00M DE ALT.</v>
          </cell>
          <cell r="C4140" t="str">
            <v>M2</v>
          </cell>
        </row>
        <row r="4141">
          <cell r="A4141" t="str">
            <v>12.005.090-0</v>
          </cell>
          <cell r="B4141" t="str">
            <v>ALVENARIA DE BL. DE CONCR. (20 X 20 X 40)CM, EM PAREDES DE 20CM, DE SUPERF. CORRIDA, DE 3,00 A 4,50M DE ALT.</v>
          </cell>
          <cell r="C4141" t="str">
            <v>M2</v>
          </cell>
        </row>
        <row r="4142">
          <cell r="A4142" t="str">
            <v>12.005.095-1</v>
          </cell>
          <cell r="B4142" t="str">
            <v>ALVENARIA DE BL. DE CONCR. (20 X 20 X 40)CM, EM PAREDES DE 20CM, C/VAOS OU ARESTAS, DE 3,00 A 4,50M DE ALT.</v>
          </cell>
          <cell r="C4142" t="str">
            <v>M2</v>
          </cell>
        </row>
        <row r="4143">
          <cell r="A4143" t="str">
            <v>12.005.130-1</v>
          </cell>
          <cell r="B4143" t="str">
            <v>ALVENARIA P/CX. ENTERRADAS, ATE 0,80M DE PROF., C/BL. DE CONCR. 10 X 20 X 40CM, EM PAREDES DE MEIA VEZ</v>
          </cell>
          <cell r="C4143" t="str">
            <v>M2</v>
          </cell>
        </row>
        <row r="4144">
          <cell r="A4144" t="str">
            <v>12.005.135-1</v>
          </cell>
          <cell r="B4144" t="str">
            <v>ALVENARIA P/CX. ENTERRADAS, ATE 1,60M DE PROF., C/BL. DE CONCR., 10 X 20 X 40CM, EM PAREDES DE UMA VEZ</v>
          </cell>
          <cell r="C4144" t="str">
            <v>M2</v>
          </cell>
        </row>
        <row r="4145">
          <cell r="A4145" t="str">
            <v>12.005.140-1</v>
          </cell>
          <cell r="B4145" t="str">
            <v>ALVENARIA P/CX. ENTERRADAS, ATE 3,00M DE PROF., C/BL. DE CONCR. 10 X 20 X 40CM, EM PAREDES DE UMA VEZ</v>
          </cell>
          <cell r="C4145" t="str">
            <v>M2</v>
          </cell>
        </row>
        <row r="4146">
          <cell r="A4146" t="str">
            <v>12.005.999-0</v>
          </cell>
          <cell r="B4146" t="str">
            <v>INDICE 12.005ALVEN.BLOCOS DE CONCRETO</v>
          </cell>
        </row>
        <row r="4147">
          <cell r="A4147" t="str">
            <v>12.006.010-0</v>
          </cell>
          <cell r="B4147" t="str">
            <v>PAREDE DE BL. CERAM. VAZADOS (COBOGO), DE (10 X 10 X 10)CM,LEVANDO UM VERGALHAO DE 4,2MM</v>
          </cell>
          <cell r="C4147" t="str">
            <v>M2</v>
          </cell>
        </row>
        <row r="4148">
          <cell r="A4148" t="str">
            <v>12.006.999-0</v>
          </cell>
          <cell r="B4148" t="str">
            <v>INDICE 12.006PAREDES BLOCOS VAZADOS</v>
          </cell>
        </row>
        <row r="4149">
          <cell r="A4149" t="str">
            <v>12.007.010-0</v>
          </cell>
          <cell r="B4149" t="str">
            <v>PAREDE DE BL. VAZADOS (COBOGO) DE CIM. E AREIA, C/PESO DE 0,8KG, DE (26 X 14 X 8)CM</v>
          </cell>
          <cell r="C4149" t="str">
            <v>M2</v>
          </cell>
        </row>
        <row r="4150">
          <cell r="A4150" t="str">
            <v>12.007.015-0</v>
          </cell>
          <cell r="B4150" t="str">
            <v>PAREDE DE BL. VAZADOS (COBOGO) DE CIM. E AREIA, C/PESO DE 4,6KG, DE (29 X 29 X 6)CM</v>
          </cell>
          <cell r="C4150" t="str">
            <v>M2</v>
          </cell>
        </row>
        <row r="4151">
          <cell r="A4151" t="str">
            <v>12.007.020-0</v>
          </cell>
          <cell r="B4151" t="str">
            <v>PAREDE DE BL. VAZADOS (COBOGO) DE CIM. E AREIA, C/PESO DE 11,2KG, DE (39 X 39 X 7)CM</v>
          </cell>
          <cell r="C4151" t="str">
            <v>M2</v>
          </cell>
        </row>
        <row r="4152">
          <cell r="A4152" t="str">
            <v>12.007.025-0</v>
          </cell>
          <cell r="B4152" t="str">
            <v>PAREDE DE BL. VAZADOS (COBOGO) DE CIM. E AREIA, C/PESO DE 4KG, DE (39 X 29 X 10)CM</v>
          </cell>
          <cell r="C4152" t="str">
            <v>M2</v>
          </cell>
        </row>
        <row r="4153">
          <cell r="A4153" t="str">
            <v>12.007.030-0</v>
          </cell>
          <cell r="B4153" t="str">
            <v>PAREDE DE BL. VAZADOS (COBOGO) DE CIM. E AREIA, C/PESO DE 5KG, DE (39 X 22 X 15)CM</v>
          </cell>
          <cell r="C4153" t="str">
            <v>M2</v>
          </cell>
        </row>
        <row r="4154">
          <cell r="A4154" t="str">
            <v>12.007.040-0</v>
          </cell>
          <cell r="B4154" t="str">
            <v>PAREDE DE BL. VAZADOS (COBOGO) DE CIM. E AREIA, C/PESO DE 2,2KG, DE (40 X 10 X 10)CM</v>
          </cell>
          <cell r="C4154" t="str">
            <v>M2</v>
          </cell>
        </row>
        <row r="4155">
          <cell r="A4155" t="str">
            <v>12.007.045-0</v>
          </cell>
          <cell r="B4155" t="str">
            <v>PAREDE DE BL. VAZADOS (COBOGO) DE CIM. E AREIA, C/PESO DE 11,2KG, DE (33 X 33 X 10)CM</v>
          </cell>
          <cell r="C4155" t="str">
            <v>M2</v>
          </cell>
        </row>
        <row r="4156">
          <cell r="A4156" t="str">
            <v>12.007.999-0</v>
          </cell>
          <cell r="B4156" t="str">
            <v>INDICE 12.007PAREDES BLOCOS VAZADOS TIPO NEO-REX.</v>
          </cell>
        </row>
        <row r="4157">
          <cell r="A4157" t="str">
            <v>12.008.015-0</v>
          </cell>
          <cell r="B4157" t="str">
            <v>PAREDE DE BL. VAZADOS (COBOGO), EM PLACAS DE CONCR. (50 X 50X 5)CM, FUROS QUADRADOS</v>
          </cell>
          <cell r="C4157" t="str">
            <v>M2</v>
          </cell>
        </row>
        <row r="4158">
          <cell r="A4158" t="str">
            <v>12.008.999-0</v>
          </cell>
          <cell r="B4158" t="str">
            <v>INDICE 12.008PAREDES BLOCOS VAZADOS E PLACAS</v>
          </cell>
        </row>
        <row r="4159">
          <cell r="A4159" t="str">
            <v>12.009.001-0</v>
          </cell>
          <cell r="B4159" t="str">
            <v>PAREDE DE BL. DE VIDRO NACIONAL, TIPO VENEZIANA, (8 X 10 X 20)CM</v>
          </cell>
          <cell r="C4159" t="str">
            <v>M2</v>
          </cell>
        </row>
        <row r="4160">
          <cell r="A4160" t="str">
            <v>12.009.006-0</v>
          </cell>
          <cell r="B4160" t="str">
            <v>PAREDE DE BL. DE VIDRO NACIONAL (20 X 20 X 10)CM</v>
          </cell>
          <cell r="C4160" t="str">
            <v>M2</v>
          </cell>
        </row>
        <row r="4161">
          <cell r="A4161" t="str">
            <v>12.009.999-0</v>
          </cell>
          <cell r="B4161" t="str">
            <v>INDICE 12.009PAREDES DE BLOCOS DE VIDROS</v>
          </cell>
        </row>
        <row r="4162">
          <cell r="A4162" t="str">
            <v>12.010.010-0</v>
          </cell>
          <cell r="B4162" t="str">
            <v>ALVENARIA DE BL. DE CONCR. CELULAR, MED. 10 X 30 X 60CM, EMPAREDES DE 0,10M DE ESP.</v>
          </cell>
          <cell r="C4162" t="str">
            <v>M2</v>
          </cell>
        </row>
        <row r="4163">
          <cell r="A4163" t="str">
            <v>12.010.015-0</v>
          </cell>
          <cell r="B4163" t="str">
            <v>ALVENARIA DE BL. DE CONCR. CELULAR, MED. 20 X 30 X 60CM, EMPAREDES DE 0,20M DE ESP.</v>
          </cell>
          <cell r="C4163" t="str">
            <v>M2</v>
          </cell>
        </row>
        <row r="4164">
          <cell r="A4164" t="str">
            <v>12.010.999-0</v>
          </cell>
          <cell r="B4164" t="str">
            <v>INDICE 12.010ALVEN. BLOCOS PUMEX</v>
          </cell>
        </row>
        <row r="4165">
          <cell r="A4165" t="str">
            <v>12.012.001-0</v>
          </cell>
          <cell r="B4165" t="str">
            <v>PAREDE DIVISORIA EM PAINEL CEGO, DE CHAPA DE FIBRA DE MAD.,DE 12MM DE ESP.</v>
          </cell>
          <cell r="C4165" t="str">
            <v>M2</v>
          </cell>
        </row>
        <row r="4166">
          <cell r="A4166" t="str">
            <v>12.012.002-0</v>
          </cell>
          <cell r="B4166" t="str">
            <v>PAREDE DIVISORIA EM PAINEL DE CHAPA DE FIBRA DE MAD., DE 12MM E VIDRO 4MM NA PARTE SUPERIOR</v>
          </cell>
          <cell r="C4166" t="str">
            <v>M2</v>
          </cell>
        </row>
        <row r="4167">
          <cell r="A4167" t="str">
            <v>12.012.999-0</v>
          </cell>
          <cell r="B4167" t="str">
            <v>INDICE 12.012PAREDE DIVISORIA</v>
          </cell>
        </row>
        <row r="4168">
          <cell r="A4168" t="str">
            <v>12.013.010-0</v>
          </cell>
          <cell r="B4168" t="str">
            <v>PAREDE DIVISORIA TIPO FL. DE PORTA DE COMP. DE 60, 70 OU 80X 210CM, ESP. DE 35MM</v>
          </cell>
          <cell r="C4168" t="str">
            <v>M2</v>
          </cell>
        </row>
        <row r="4169">
          <cell r="A4169" t="str">
            <v>12.013.999-0</v>
          </cell>
          <cell r="B4169" t="str">
            <v>INDICE 12.013PAREDE DIVISORIA EM MODULOS</v>
          </cell>
        </row>
        <row r="4170">
          <cell r="A4170" t="str">
            <v>12.015.005-0</v>
          </cell>
          <cell r="B4170" t="str">
            <v>PAREDE DIVISORIA C/ 35MM DE ESP., PAINEL DE CHAPA DE FIBRA DE MAD. C/LAMIN.MELAMINICO, MIOLO EM COLMEIA</v>
          </cell>
          <cell r="C4170" t="str">
            <v>M2</v>
          </cell>
        </row>
        <row r="4171">
          <cell r="A4171" t="str">
            <v>12.015.010-0</v>
          </cell>
          <cell r="B4171" t="str">
            <v>PAREDE DIVISORIA C/ 35MM DE ESP., PAINEL DE CHAPA DE FIBRA DE MAD. C/CHAPA LAMIN. MELAMINICO, MIOLO EM VERMICULITA</v>
          </cell>
          <cell r="C4171" t="str">
            <v>M2</v>
          </cell>
        </row>
        <row r="4172">
          <cell r="A4172" t="str">
            <v>12.015.015-0</v>
          </cell>
          <cell r="B4172" t="str">
            <v>PAREDE DIVISORIA C/ 35MM DE ESP., PAINEL DE CHAPA LAMINADA(COMPOSTA DE CELULOSE C/RESINA, PRENSADA EM AUTO-CLAVE)</v>
          </cell>
          <cell r="C4172" t="str">
            <v>M2</v>
          </cell>
        </row>
        <row r="4173">
          <cell r="A4173" t="str">
            <v>12.015.020-0</v>
          </cell>
          <cell r="B4173" t="str">
            <v>PAREDE DIVISORIA C/ 35MM DE ESP., PAINEL CHAPA LAMINADA(COMP. DE CELULOSE C/RESINA, PRENSADA AUTO-CLAVE, MIOLO VERMICUL.</v>
          </cell>
          <cell r="C4173" t="str">
            <v>M2</v>
          </cell>
        </row>
        <row r="4174">
          <cell r="A4174" t="str">
            <v>12.015.030-0</v>
          </cell>
          <cell r="B4174" t="str">
            <v>PAREDE DIVISORIA C/ 35MM DE ESP., PAINEL-VIDRO, REVEST. C/LAMIN. MELAMINICO, MIOLO EM COLMEIA</v>
          </cell>
          <cell r="C4174" t="str">
            <v>M2</v>
          </cell>
        </row>
        <row r="4175">
          <cell r="A4175" t="str">
            <v>12.015.035-0</v>
          </cell>
          <cell r="B4175" t="str">
            <v>PAREDE DIVISORIA C/ 35MM DE ESP., PAINEL-VIDRO, REVEST. C/LAMIN. MELAMINICO, MIOLO EM VERMICULITA</v>
          </cell>
          <cell r="C4175" t="str">
            <v>M2</v>
          </cell>
        </row>
        <row r="4176">
          <cell r="A4176" t="str">
            <v>12.015.040-0</v>
          </cell>
          <cell r="B4176" t="str">
            <v>PAREDE DIVISORIA C/ 35MM DE ESP., PAINEL-VIDRO, REVEST. C/CHPA LAMIN., MIOLO EM COLMEIA</v>
          </cell>
          <cell r="C4176" t="str">
            <v>M2</v>
          </cell>
        </row>
        <row r="4177">
          <cell r="A4177" t="str">
            <v>12.015.045-0</v>
          </cell>
          <cell r="B4177" t="str">
            <v>PAREDE DIVISORIA C/ 35MM DE ESP., PAINEL-VIDRO, REVEST. C/CHAPA LAMIN., MIOLO EM VERMICULITA</v>
          </cell>
          <cell r="C4177" t="str">
            <v>M2</v>
          </cell>
        </row>
        <row r="4178">
          <cell r="A4178" t="str">
            <v>12.015.060-0</v>
          </cell>
          <cell r="B4178" t="str">
            <v>PAREDE DIVISORIA C/ 35MM DE ESP., PAINEL-VIDRO-PAINEL, REVEST. C/LAMIN. MELAMINICO, MIOLO EM COLMEIA</v>
          </cell>
          <cell r="C4178" t="str">
            <v>M2</v>
          </cell>
        </row>
        <row r="4179">
          <cell r="A4179" t="str">
            <v>12.015.065-0</v>
          </cell>
          <cell r="B4179" t="str">
            <v>PAREDE DIVISORIA C/ 35MM DE ESP., PAINEL-VIDRO-PAINEL, REVEST. C/LAMIN. MELAMINICO, MIOLO EM VERMICULITA</v>
          </cell>
          <cell r="C4179" t="str">
            <v>M2</v>
          </cell>
        </row>
        <row r="4180">
          <cell r="A4180" t="str">
            <v>12.015.070-0</v>
          </cell>
          <cell r="B4180" t="str">
            <v>PAREDE DIVISORIA C/ 35MM DE ESP., PAINEL-VIDRO-PAINEL, REVEST. C/CHAPA LAMIN., MIOLO EM COLMEIA</v>
          </cell>
          <cell r="C4180" t="str">
            <v>M2</v>
          </cell>
        </row>
        <row r="4181">
          <cell r="A4181" t="str">
            <v>12.015.075-0</v>
          </cell>
          <cell r="B4181" t="str">
            <v>PAREDE DIVISORIA C/ 35MM DE ESP., PAINEL-VIDRO-PAINEL, REVEST. C/CHAPA LAMIN., MIOLO EM VERMICULITA</v>
          </cell>
          <cell r="C4181" t="str">
            <v>M2</v>
          </cell>
        </row>
        <row r="4182">
          <cell r="A4182" t="str">
            <v>12.015.999-0</v>
          </cell>
          <cell r="B4182" t="str">
            <v>INDICE 12.015PAREDE DIVISORIA DURATEX</v>
          </cell>
        </row>
        <row r="4183">
          <cell r="A4183" t="str">
            <v>12.020.001-0</v>
          </cell>
          <cell r="B4183" t="str">
            <v>PAREDE DIVISORIA P/SANIT. E BANHEIROS, DE MARMORITE, ESP. DE3,5CM, ESPELHO C/ 5CM</v>
          </cell>
          <cell r="C4183" t="str">
            <v>M2</v>
          </cell>
        </row>
        <row r="4184">
          <cell r="A4184" t="str">
            <v>12.020.999-0</v>
          </cell>
          <cell r="B4184" t="str">
            <v>INDICE 12.020PAREDE DIVISORIA, SANITARIO E BANHEIRO</v>
          </cell>
        </row>
        <row r="4185">
          <cell r="A4185" t="str">
            <v>12.025.001-0</v>
          </cell>
          <cell r="B4185" t="str">
            <v>PAREDE DIVISORIA P/SANIT. EM PLACA DE MARMORE BRANCO, ESP. DE 3CM</v>
          </cell>
          <cell r="C4185" t="str">
            <v>M2</v>
          </cell>
        </row>
        <row r="4186">
          <cell r="A4186" t="str">
            <v>12.025.999-0</v>
          </cell>
          <cell r="B4186" t="str">
            <v>INDICE 12.025PAREDE DIVISORIA SANIT.(MARMORE)</v>
          </cell>
        </row>
        <row r="4187">
          <cell r="A4187" t="str">
            <v>12.030.001-0</v>
          </cell>
          <cell r="B4187" t="str">
            <v>PAREDE DIVISORIA P/SANIT. E BANHEIROS, EM PLACA DE CONCR. ARMADO</v>
          </cell>
          <cell r="C4187" t="str">
            <v>M2</v>
          </cell>
        </row>
        <row r="4188">
          <cell r="A4188" t="str">
            <v>12.030.999-0</v>
          </cell>
          <cell r="B4188" t="str">
            <v>INDICE 12.030PAREDE DIVISORIA SANIT.BANHEIRO - CONCRETO</v>
          </cell>
        </row>
        <row r="4189">
          <cell r="A4189" t="str">
            <v>12.050.001-0</v>
          </cell>
          <cell r="B4189" t="str">
            <v>ALVENARIA ESTRUTURAL DE TIJ. CERAM. (14 X 19 X 29)CM, APARENTES, ESP. DE 14CM, P/SUPERF. C/VAOS E ARESTAS</v>
          </cell>
          <cell r="C4189" t="str">
            <v>M2</v>
          </cell>
        </row>
        <row r="4190">
          <cell r="A4190" t="str">
            <v>12.050.005-0</v>
          </cell>
          <cell r="B4190" t="str">
            <v>ALVENARIA ESTRUTURAL DE TIJ. CERAM. "U" (14 X 19 X 29)CM, APARENTES, ESP. DE 14CM, P/CINTAS E VERGAS DE AMARRACAO</v>
          </cell>
          <cell r="C4190" t="str">
            <v>M</v>
          </cell>
        </row>
        <row r="4191">
          <cell r="A4191" t="str">
            <v>12.050.010-0</v>
          </cell>
          <cell r="B4191" t="str">
            <v>ALVENARIA ESTRUTURAL DE TIJ. CERAM. "L" (14 X 19 X 29)CM, APARENTES, ESP. DE 14CM, P/CINTAS DE APOIO DE LAJE PRE-MOLD.</v>
          </cell>
          <cell r="C4191" t="str">
            <v>M</v>
          </cell>
        </row>
        <row r="4192">
          <cell r="A4192" t="str">
            <v>12.050.015-0</v>
          </cell>
          <cell r="B4192" t="str">
            <v>REVESTIMENTO DE VIGAS DE CONCR. C/PLACAS DE TIJ. CERAM. (14X 19 X 29)CM, APARENTES</v>
          </cell>
          <cell r="C4192" t="str">
            <v>M2</v>
          </cell>
        </row>
        <row r="4193">
          <cell r="A4193" t="str">
            <v>12.050.020-0</v>
          </cell>
          <cell r="B4193" t="str">
            <v>ALVENARIA ESTRUTURAL DE TIJ. CERAM. (14 X 19 X 29)CM, APARENTES, ESP. DE 14CM, P/EXEC. DE EMPENAS DE COBERT.</v>
          </cell>
          <cell r="C4193" t="str">
            <v>M2</v>
          </cell>
        </row>
        <row r="4194">
          <cell r="A4194" t="str">
            <v>12.050.999-0</v>
          </cell>
          <cell r="B4194" t="str">
            <v>FAMILIA 12.050</v>
          </cell>
        </row>
        <row r="4195">
          <cell r="A4195" t="str">
            <v>CATEGORIA 13 - REVESTIMENTO DE PAREDES, TETOS E PISOS</v>
          </cell>
        </row>
        <row r="4197">
          <cell r="A4197" t="str">
            <v>13.001.001-0</v>
          </cell>
          <cell r="B4197" t="str">
            <v>UNIDADE DE REF. P/REVESTIM. ESPECIAL EM MASSA UNICA TRABALHADA EM ALTO OU BAIXO RELEVO</v>
          </cell>
          <cell r="C4197" t="str">
            <v>UR</v>
          </cell>
        </row>
        <row r="4198">
          <cell r="A4198" t="str">
            <v>13.001.008-0</v>
          </cell>
          <cell r="B4198" t="str">
            <v>CHAPISCO DE SUPERF. DE CONCR. OU ALVEN., C/ARG. DE CIM. E AREIA 1:2 ESP. 9MM</v>
          </cell>
          <cell r="C4198" t="str">
            <v>M2</v>
          </cell>
        </row>
        <row r="4199">
          <cell r="A4199" t="str">
            <v>13.001.009-0</v>
          </cell>
          <cell r="B4199" t="str">
            <v>CHAPISCO DE SUPERF. DE CONCR. OU ALVEN., C/ARG. DE CIM. E AREIA 1:2 ESP. 9MM, C/ 80KG DE LATEX P/M3</v>
          </cell>
          <cell r="C4199" t="str">
            <v>M2</v>
          </cell>
        </row>
        <row r="4200">
          <cell r="A4200" t="str">
            <v>13.001.010-1</v>
          </cell>
          <cell r="B4200" t="str">
            <v>CHAPISCO DE SUPERF. DE CONCR. OU ALVEN., C/ARG. DE CIM. E AREIA 1:3 ESP. 9MM</v>
          </cell>
          <cell r="C4200" t="str">
            <v>M2</v>
          </cell>
        </row>
        <row r="4201">
          <cell r="A4201" t="str">
            <v>13.001.011-0</v>
          </cell>
          <cell r="B4201" t="str">
            <v>CHAPISCO DE SUPERF. DE CONCR. OU ALVEN., C/ARG. DE CIM. E AREIA 1:3 ESP. 9MM, C/ 80KG DE LATEX P/M3</v>
          </cell>
          <cell r="C4201" t="str">
            <v>M2</v>
          </cell>
        </row>
        <row r="4202">
          <cell r="A4202" t="str">
            <v>13.001.013-0</v>
          </cell>
          <cell r="B4202" t="str">
            <v>REVESTIMENTO CHAPISC. DE SUPERF. DE CONCR. OU ALVEN., USANDOMAQ. MANUAL, C/ARG. DE CIM. E AREIA 1:6</v>
          </cell>
          <cell r="C4202" t="str">
            <v>M2</v>
          </cell>
        </row>
        <row r="4203">
          <cell r="A4203" t="str">
            <v>13.001.014-0</v>
          </cell>
          <cell r="B4203" t="str">
            <v>REVESTIMENTO CHAPISC. DE CIM. E AREIA 1:3, PENEIRADO, ESP. 9MM, APLIC. SOBRE EMBOCO EXISTENTE</v>
          </cell>
          <cell r="C4203" t="str">
            <v>M2</v>
          </cell>
        </row>
        <row r="4204">
          <cell r="A4204" t="str">
            <v>13.001.015-0</v>
          </cell>
          <cell r="B4204" t="str">
            <v>EMBOCO C/ARG. DE CIM. E AREIA 1:1,5, ESP. 1,5CM, INCL. CHAPISCO DE CIM. E AREIA 1:3, ESP. 9MM</v>
          </cell>
          <cell r="C4204" t="str">
            <v>M2</v>
          </cell>
        </row>
        <row r="4205">
          <cell r="A4205" t="str">
            <v>13.001.020-1</v>
          </cell>
          <cell r="B4205" t="str">
            <v>EMBOCO C/ARG. DE CIM. E AREIA 1:2, ESP. 1,5CM, INCL. CHAPISCO DE CIM. E AREIA 1:3, ESP. 9MM</v>
          </cell>
          <cell r="C4205" t="str">
            <v>M2</v>
          </cell>
        </row>
        <row r="4206">
          <cell r="A4206" t="str">
            <v>13.001.025-1</v>
          </cell>
          <cell r="B4206" t="str">
            <v>EMBOCO C/ARG. DE CIM. E AREIA 1:3, ESP. 1,5CM, INCL. CHAPISCO DE CIM. E AREIA 1:3, ESP. 9MM</v>
          </cell>
          <cell r="C4206" t="str">
            <v>M2</v>
          </cell>
        </row>
        <row r="4207">
          <cell r="A4207" t="str">
            <v>13.001.026-0</v>
          </cell>
          <cell r="B4207" t="str">
            <v>EMBOCO C/ARG. DE CIM. E AREIA 1:3, ESP. 2CM, INCL. CHAPISCODE CIM. E AREIA 1:3, ESP. 9MM</v>
          </cell>
          <cell r="C4207" t="str">
            <v>M2</v>
          </cell>
        </row>
        <row r="4208">
          <cell r="A4208" t="str">
            <v>13.001.030-1</v>
          </cell>
          <cell r="B4208" t="str">
            <v>EMBOCO C/ARG. DE CIM. E AREIA 1:4, ESP. 1,5CM, INCL. CHAPISCO DE CIM. E AREIA 1:3, ESP. 9MM</v>
          </cell>
          <cell r="C4208" t="str">
            <v>M2</v>
          </cell>
        </row>
        <row r="4209">
          <cell r="A4209" t="str">
            <v>13.001.031-0</v>
          </cell>
          <cell r="B4209" t="str">
            <v>EMBOCO C/ARG. DE CIM. E AREIA 1:3, ESP. 2,5CM, C/COR. APLIC.SOBRE CHAPISCO, EXCL. ESTE</v>
          </cell>
          <cell r="C4209" t="str">
            <v>M2</v>
          </cell>
        </row>
        <row r="4210">
          <cell r="A4210" t="str">
            <v>13.001.050-1</v>
          </cell>
          <cell r="B4210" t="str">
            <v>REVESTIMENTO EXT., DE UMA VEZ, C/ARG. DE CIM. E AREIA PRETADE EMBOCO 1:2, ESP. 3CM, INCL. CHAPISCO</v>
          </cell>
          <cell r="C4210" t="str">
            <v>M2</v>
          </cell>
        </row>
        <row r="4211">
          <cell r="A4211" t="str">
            <v>13.001.055-1</v>
          </cell>
          <cell r="B4211" t="str">
            <v>REVESTIMENTO EXT., DE UMA VEZ, C/ARG. DE CIM. E AREIA PRETADE EMBOCO 1:4, ESP. 3CM, INCL. CHAPISCO</v>
          </cell>
          <cell r="C4211" t="str">
            <v>M2</v>
          </cell>
        </row>
        <row r="4212">
          <cell r="A4212" t="str">
            <v>13.001.060-1</v>
          </cell>
          <cell r="B4212" t="str">
            <v>REVESTIMENTO EXT., DE UMA VEZ, C/ARG. DE CIM. E AREIA PRETADE EMBOCO 1:6, ESP. 3CM, INCL. CHAPISCO</v>
          </cell>
          <cell r="C4212" t="str">
            <v>M2</v>
          </cell>
        </row>
        <row r="4213">
          <cell r="A4213" t="str">
            <v>13.001.999-0</v>
          </cell>
          <cell r="B4213" t="str">
            <v>INDICE 13.001REVEST.ARGAM.PAREDES E TETOS</v>
          </cell>
        </row>
        <row r="4214">
          <cell r="A4214" t="str">
            <v>13.002.010-1</v>
          </cell>
          <cell r="B4214" t="str">
            <v>REVESTIMENTO EXT., DE UMA VEZ, C/ARG. DE CIM., SAIBRO E AREIA FINA 1:2:2, ESP. 3,5CM, INCL. CHAPISCO</v>
          </cell>
          <cell r="C4214" t="str">
            <v>M2</v>
          </cell>
        </row>
        <row r="4215">
          <cell r="A4215" t="str">
            <v>13.002.011-1</v>
          </cell>
          <cell r="B4215" t="str">
            <v>REVESTIMENTO EXT., DE UMA VEZ, C/ARG. DE CIM., SAIBRO E AREIA FINA 1:3:3, ESP. 2,5CM, INCL. CHAPISCO</v>
          </cell>
          <cell r="C4215" t="str">
            <v>M2</v>
          </cell>
        </row>
        <row r="4216">
          <cell r="A4216" t="str">
            <v>13.002.015-1</v>
          </cell>
          <cell r="B4216" t="str">
            <v>REVESTIMENTO EXT., DE UMA VEZ, C/ARG. DE CIM., SAIBRO E AREIA FINA 1:3:3, ESP. 3,5CM, INCL. CHAPISCO</v>
          </cell>
          <cell r="C4216" t="str">
            <v>M2</v>
          </cell>
        </row>
        <row r="4217">
          <cell r="A4217" t="str">
            <v>13.002.016-0</v>
          </cell>
          <cell r="B4217" t="str">
            <v>EMBOCO INT., C/ARG., DE CIM. E SAIBRO 1:4, ESP. 2,5CM, INCL.CHAPISCO</v>
          </cell>
          <cell r="C4217" t="str">
            <v>M2</v>
          </cell>
        </row>
        <row r="4218">
          <cell r="A4218" t="str">
            <v>13.002.017-0</v>
          </cell>
          <cell r="B4218" t="str">
            <v>EMBOCO INT. C/ARG. DE CIM. E SAIBRO 1:6, ESP. 2,5CM, INCL. CHAPISCO</v>
          </cell>
          <cell r="C4218" t="str">
            <v>M2</v>
          </cell>
        </row>
        <row r="4219">
          <cell r="A4219" t="str">
            <v>13.002.999-0</v>
          </cell>
          <cell r="B4219" t="str">
            <v>INDICE 13.002REVEST. EXTERNO.</v>
          </cell>
        </row>
        <row r="4220">
          <cell r="A4220" t="str">
            <v>13.003.001-0</v>
          </cell>
          <cell r="B4220" t="str">
            <v>REVESTIMENTO INT. DE UMA VEZ, C/ARG. DE CIM., CAL, SAIBRO EAREIA 1:4:4:4, ESP. 2CM, CAMURCADO, EXCL. CHAPISCO</v>
          </cell>
          <cell r="C4220" t="str">
            <v>M2</v>
          </cell>
        </row>
        <row r="4221">
          <cell r="A4221" t="str">
            <v>13.003.002-0</v>
          </cell>
          <cell r="B4221" t="str">
            <v>PINGADEIRA DE 4 X 0,5CM, EXECUTADA C/ARG. DE CIM., CAL, SAIBRO E AREIA 1:4:4:4, ACAB. CAMURCADO</v>
          </cell>
          <cell r="C4221" t="str">
            <v>M</v>
          </cell>
        </row>
        <row r="4222">
          <cell r="A4222" t="str">
            <v>13.003.003-0</v>
          </cell>
          <cell r="B4222" t="str">
            <v>REVESTIMENTO INT. EM MASSA UNICA C/ARG. DE CIM. E AREIA TERMOTRATADA, ESP. 2CM, SOBRE SUPERF. CHAPISC., EXCL. CHAPISCO</v>
          </cell>
          <cell r="C4222" t="str">
            <v>M2</v>
          </cell>
        </row>
        <row r="4223">
          <cell r="A4223" t="str">
            <v>13.003.004-0</v>
          </cell>
          <cell r="B4223" t="str">
            <v>REVESTIMENTO INT. EM MASSA UNICA, C/ARG. DE CIM. E AREIA TERMOTRATADA, ESP. 3CM, SOBRE SUPERF. CHAPISC., EXCL. CHAPISCO</v>
          </cell>
          <cell r="C4223" t="str">
            <v>M2</v>
          </cell>
        </row>
        <row r="4224">
          <cell r="A4224" t="str">
            <v>13.003.999-0</v>
          </cell>
          <cell r="B4224" t="str">
            <v>INDICE 13.003REVEST.EXTERNO SUPERF.CHAPISC.2 MASSAS</v>
          </cell>
        </row>
        <row r="4225">
          <cell r="A4225" t="str">
            <v>13.004.005-0</v>
          </cell>
          <cell r="B4225" t="str">
            <v>UNIDADE DE REF. P/REVESTIM. ESPECIAL EM 2 MASSAS</v>
          </cell>
          <cell r="C4225" t="str">
            <v>UR</v>
          </cell>
        </row>
        <row r="4226">
          <cell r="A4226" t="str">
            <v>13.004.010-0</v>
          </cell>
          <cell r="B4226" t="str">
            <v>REVESTIMENTO EXT. EM 2 MASSAS, C/ARG. DE CIM. E SAIBRO 1:2,ESP. 2,5CM E REBOCO DE CIM. E PO-DE-PEDRA 1:3, ESP. 5MM</v>
          </cell>
          <cell r="C4226" t="str">
            <v>M2</v>
          </cell>
        </row>
        <row r="4227">
          <cell r="A4227" t="str">
            <v>13.004.015-0</v>
          </cell>
          <cell r="B4227" t="str">
            <v>REVESTIMENTO EXT. EM 2 MASSAS, C/ARG. DE CIM. E SAIBRO 1:2,ESP. 2CM E REBOCO DE CIM. E PO-DE-PEDRA 1:3, ESP. 5MM</v>
          </cell>
          <cell r="C4227" t="str">
            <v>M2</v>
          </cell>
        </row>
        <row r="4228">
          <cell r="A4228" t="str">
            <v>13.004.999-0</v>
          </cell>
          <cell r="B4228" t="str">
            <v>INDICE 13.004REVEST.EXT.SUPERF.CHAP.2 MASSAS-CIM.E PO DE PEDRA</v>
          </cell>
        </row>
        <row r="4229">
          <cell r="A4229" t="str">
            <v>13.005.010-0</v>
          </cell>
          <cell r="B4229" t="str">
            <v>REVESTIMENTO EXT. EM 2 MASSAS, C/ARG. DE CIM., SAIBRO E AREIA 1:2:2 ESP. 3,5CM E REBOCO C/ARG. C/SILICONE, ESP.3MM</v>
          </cell>
          <cell r="C4229" t="str">
            <v>M2</v>
          </cell>
        </row>
        <row r="4230">
          <cell r="A4230" t="str">
            <v>13.005.015-0</v>
          </cell>
          <cell r="B4230" t="str">
            <v>REVESTIMENTO EXT. EM 2 MASSAS, C/ARG. DE CIM., SAIBRO E AREIA 1:2:2 ESP. 3CM E REBOCO C/ARG. C/SILICONE, ESP. 3MM</v>
          </cell>
          <cell r="C4230" t="str">
            <v>M2</v>
          </cell>
        </row>
        <row r="4231">
          <cell r="A4231" t="str">
            <v>13.005.020-0</v>
          </cell>
          <cell r="B4231" t="str">
            <v>REVESTIMENTO EXT. EM 2 MASSAS, C/ARG. DE CIM., SAIBRO E AREIA 1:2:2 ESP. 2CM E REBOCO C/ARG. C/SILICONE, ESP. 3MM</v>
          </cell>
          <cell r="C4231" t="str">
            <v>M2</v>
          </cell>
        </row>
        <row r="4232">
          <cell r="A4232" t="str">
            <v>13.005.999-0</v>
          </cell>
          <cell r="B4232" t="str">
            <v>INDICE 13.005REVEST.EXT.CIM.SAIBRO E AREIA 2 MASSAS</v>
          </cell>
        </row>
        <row r="4233">
          <cell r="A4233" t="str">
            <v>13.006.010-0</v>
          </cell>
          <cell r="B4233" t="str">
            <v>REVESTIMENTO EXT. EM 2 MASSAS, CIM., SAIBRO E AREIA 1:3:3, ESP. 3,5CM E REBOCO C/CIM., CAL E AREIA 1:3:5, ESP. 5MM</v>
          </cell>
          <cell r="C4233" t="str">
            <v>M2</v>
          </cell>
        </row>
        <row r="4234">
          <cell r="A4234" t="str">
            <v>13.006.020-0</v>
          </cell>
          <cell r="B4234" t="str">
            <v>REVESTIMENTO EXT. EM 2 MASSAS, CIM., SAIBRO E AREIA 1:3:3, ESP. 3CM E REBOCO C/CIM., CAL E AREIA 1:3:5, ESP. 5MM</v>
          </cell>
          <cell r="C4234" t="str">
            <v>M2</v>
          </cell>
        </row>
        <row r="4235">
          <cell r="A4235" t="str">
            <v>13.006.025-0</v>
          </cell>
          <cell r="B4235" t="str">
            <v>REVESTIMENTO EXT. EM 2 MASSAS, CIM., SAIBRO E AREIA 1:3:3, ESP. 2CM E REBOCO C/CIM., CAL E AREIA 1:3:5, ESP. 5MM</v>
          </cell>
          <cell r="C4235" t="str">
            <v>M2</v>
          </cell>
        </row>
        <row r="4236">
          <cell r="A4236" t="str">
            <v>13.006.030-0</v>
          </cell>
          <cell r="B4236" t="str">
            <v>PINGADEIRA DE 4 X 0,5CM EXECUTADA C/ARG., DE CIM., SAIBRO EAREIA 1:3:3 E REBOCO C/CIM., CAL E AREIA 1:3:5, ESP. 5MM</v>
          </cell>
          <cell r="C4236" t="str">
            <v>M</v>
          </cell>
        </row>
        <row r="4237">
          <cell r="A4237" t="str">
            <v>13.006.999-0</v>
          </cell>
          <cell r="B4237" t="str">
            <v>INDICE 13.006IDEM, CIMENTO,SAIBRO E AREIA 1:3:3</v>
          </cell>
        </row>
        <row r="4238">
          <cell r="A4238" t="str">
            <v>13.007.999-0</v>
          </cell>
          <cell r="B4238" t="str">
            <v>INDICE DA FAMILIA</v>
          </cell>
        </row>
        <row r="4239">
          <cell r="A4239" t="str">
            <v>13.008.010-0</v>
          </cell>
          <cell r="B4239" t="str">
            <v>REBOCO EXT. OU INT., C/ARG. DE CIM., CAL E AREIA 1:3:5, ESP.3MM, APLIC. SOBRE EMBOCO EXIST., EXCL. EMBOCO</v>
          </cell>
          <cell r="C4239" t="str">
            <v>M2</v>
          </cell>
        </row>
        <row r="4240">
          <cell r="A4240" t="str">
            <v>13.008.020-0</v>
          </cell>
          <cell r="B4240" t="str">
            <v>REBOCO EXT. OU INT. C/ARG. DE CIM., CAL E AREIA 1:3:5, ESP.3MM, C/ 80KG DE LATEX P/M3, SOBRE EMBOCO, EXCL. ESTE</v>
          </cell>
          <cell r="C4240" t="str">
            <v>M2</v>
          </cell>
        </row>
        <row r="4241">
          <cell r="A4241" t="str">
            <v>13.008.999-0</v>
          </cell>
          <cell r="B4241" t="str">
            <v>INDICE 13.008REBOCO EXTERNO</v>
          </cell>
        </row>
        <row r="4242">
          <cell r="A4242" t="str">
            <v>13.009.015-0</v>
          </cell>
          <cell r="B4242" t="str">
            <v>REBOCO CELULAR PRE-FABRICADO NA COR BRANCA ESP. 3MM, APLIC.SOBRE EMBOCO EXIST., NOVO, EXCL. EMBOCO</v>
          </cell>
          <cell r="C4242" t="str">
            <v>M2</v>
          </cell>
        </row>
        <row r="4243">
          <cell r="A4243" t="str">
            <v>13.009.020-0</v>
          </cell>
          <cell r="B4243" t="str">
            <v>REBOCO PRONTO C/SILICONE ESP. 3MM, APLIC. SOBRE EMBOCO EXIST., NOVO, EXCL. EMBOCO</v>
          </cell>
          <cell r="C4243" t="str">
            <v>M2</v>
          </cell>
        </row>
        <row r="4244">
          <cell r="A4244" t="str">
            <v>13.009.030-0</v>
          </cell>
          <cell r="B4244" t="str">
            <v>REBOCO PRONTO DE CIM., CAL E CALCARIO ESP. 5MM, LAVADO A ACIDO, SOBRE SUPERF. CHAPISC. E EMBOCADA, EXCL. ESTES</v>
          </cell>
          <cell r="C4244" t="str">
            <v>M2</v>
          </cell>
        </row>
        <row r="4245">
          <cell r="A4245" t="str">
            <v>13.009.999-0</v>
          </cell>
          <cell r="B4245" t="str">
            <v>INDICE 13.009REVEST.EXTERNO EM REBOCO</v>
          </cell>
        </row>
        <row r="4246">
          <cell r="A4246" t="str">
            <v>13.010.999-0</v>
          </cell>
          <cell r="B4246" t="str">
            <v>INDICE DA FAMILIA</v>
          </cell>
        </row>
        <row r="4247">
          <cell r="A4247" t="str">
            <v>13.011.999-0</v>
          </cell>
          <cell r="B4247" t="str">
            <v>INDICE 13.011REVEST. INTERNO E EXTERNO (UMA VEZ)</v>
          </cell>
        </row>
        <row r="4248">
          <cell r="A4248" t="str">
            <v>13.012.999-0</v>
          </cell>
          <cell r="B4248" t="str">
            <v>INDICE 13.012REVEST.INTERNO E REBOCO 2 MASSAS</v>
          </cell>
        </row>
        <row r="4249">
          <cell r="A4249" t="str">
            <v>13.013.999-0</v>
          </cell>
          <cell r="B4249" t="str">
            <v>INDICE 13.013REBOCO INTERNO CIM.CAL.E AREIA</v>
          </cell>
        </row>
        <row r="4250">
          <cell r="A4250" t="str">
            <v>13.014.999-0</v>
          </cell>
          <cell r="B4250" t="str">
            <v>INDICE 13.014REBOCO INTERNO C/MASSA ESPECIAL</v>
          </cell>
        </row>
        <row r="4251">
          <cell r="A4251" t="str">
            <v>13.015.999-0</v>
          </cell>
          <cell r="B4251" t="str">
            <v>INDICE DA FAMILIA</v>
          </cell>
        </row>
        <row r="4252">
          <cell r="A4252" t="str">
            <v>13.022.001-0</v>
          </cell>
          <cell r="B4252" t="str">
            <v>UNIDADE DE REF. P/FORN. DE PAST.</v>
          </cell>
          <cell r="C4252" t="str">
            <v>UR</v>
          </cell>
        </row>
        <row r="4253">
          <cell r="A4253" t="str">
            <v>13.022.005-0</v>
          </cell>
          <cell r="B4253" t="str">
            <v>ASSENTAMENTO E REJUNT. DE PAST., EXCL. FORN. DESTAS, SOBRE SUPERF. CHAPISC. E EMBOCADA, REJUNT. C/CIM. BRANCO</v>
          </cell>
          <cell r="C4253" t="str">
            <v>M2</v>
          </cell>
        </row>
        <row r="4254">
          <cell r="A4254" t="str">
            <v>13.022.010-0</v>
          </cell>
          <cell r="B4254" t="str">
            <v>REVESTIMENTO C/PAST. CERAM. 2 X 2CM, CINZA, INCL. CHAPISCO EEMBOCO, ASSENT. E REJUNT. C/PASTA DE CIM. BRANCO</v>
          </cell>
          <cell r="C4254" t="str">
            <v>M2</v>
          </cell>
        </row>
        <row r="4255">
          <cell r="A4255" t="str">
            <v>13.022.015-0</v>
          </cell>
          <cell r="B4255" t="str">
            <v>REVESTIMENTO C/PAST. CERAM. 2 X 2CM, BEGE OU HAVANA, INCL. CHAPISCO E EMBOCO, ASSENT. E REJUNT. C/CIM. BRANCO</v>
          </cell>
          <cell r="C4255" t="str">
            <v>M2</v>
          </cell>
        </row>
        <row r="4256">
          <cell r="A4256" t="str">
            <v>13.022.020-0</v>
          </cell>
          <cell r="B4256" t="str">
            <v>REVESTIMENTO C/PAST. CERAM. FOSCA 2,5 X 2,5CM, BEGE OU HAVANA, INCL. CHAPISCO E EMBOCO, ASSENT. E REJUNT. C/CIM. BRANCO</v>
          </cell>
          <cell r="C4256" t="str">
            <v>M2</v>
          </cell>
        </row>
        <row r="4257">
          <cell r="A4257" t="str">
            <v>13.022.025-0</v>
          </cell>
          <cell r="B4257" t="str">
            <v>REVESTIMENTO C/PAST. CERAM. 2,5 X 2,5CM, BEGE OU HAVANA, ESMALT.,INCL. CHAPISCO E EMBOCO,ASSENT. E REJUNT. C/CIM. BRANCO</v>
          </cell>
          <cell r="C4257" t="str">
            <v>M2</v>
          </cell>
        </row>
        <row r="4258">
          <cell r="A4258" t="str">
            <v>13.022.500-0</v>
          </cell>
          <cell r="B4258" t="str">
            <v>RECOMPOSICAO DE REVESTIM. DE PAREDE EM PAST., EXCL. ESTAS, INCL. MAO-DE-OBRA TOTAL E MAT. DE ASSENT.</v>
          </cell>
          <cell r="C4258" t="str">
            <v>M2</v>
          </cell>
        </row>
        <row r="4259">
          <cell r="A4259" t="str">
            <v>13.022.999-0</v>
          </cell>
          <cell r="B4259" t="str">
            <v>INDICE 13.022REVEST.PAST.CERAMICAS</v>
          </cell>
        </row>
        <row r="4260">
          <cell r="A4260" t="str">
            <v>13.024.010-0</v>
          </cell>
          <cell r="B4260" t="str">
            <v>REVESTIMENTO C/PAST. DE VIDRO 2 X 2CM, INCL. SUPERF. CHAPISC. E EMBOCADA, ASSENT. E REJUNT. C/CIM. BRANCO</v>
          </cell>
          <cell r="C4260" t="str">
            <v>M2</v>
          </cell>
        </row>
        <row r="4261">
          <cell r="A4261" t="str">
            <v>13.024.999-0</v>
          </cell>
          <cell r="B4261" t="str">
            <v>INDICE 13.024REVEST.PASTILHA DE VIDRO</v>
          </cell>
        </row>
        <row r="4262">
          <cell r="A4262" t="str">
            <v>13.025.001-0</v>
          </cell>
          <cell r="B4262" t="str">
            <v>ASSENTAMENTO DE AZUL. 15X15, EXCL. ESTES, INCL. CHAPISCO E EMBOCO, ASSENT. C/NATA DE CIM. COMUM E REJUNT. C/CIM. BRANCO</v>
          </cell>
          <cell r="C4262" t="str">
            <v>M2</v>
          </cell>
        </row>
        <row r="4263">
          <cell r="A4263" t="str">
            <v>13.025.005-0</v>
          </cell>
          <cell r="B4263" t="str">
            <v>ASSENTAMENTO DE AZUL. 15X15, EXCL. ESTES, C/NATA DE CIM. COMUM SOBRE EMBOCO EXIST., INCL. REJUNT. C/CIM. BRANCO</v>
          </cell>
          <cell r="C4263" t="str">
            <v>M2</v>
          </cell>
        </row>
        <row r="4264">
          <cell r="A4264" t="str">
            <v>13.025.010-0</v>
          </cell>
          <cell r="B4264" t="str">
            <v>ASSENTAMENTO DE LADRILHOS EM PAREDES EXCL.ESTES, INCL. CHAPISCO E EMBOCO, ASSENT. C/CIM. COMUM E REJUNT. C/CIM. BRANCO</v>
          </cell>
          <cell r="C4264" t="str">
            <v>M2</v>
          </cell>
        </row>
        <row r="4265">
          <cell r="A4265" t="str">
            <v>13.025.016-0</v>
          </cell>
          <cell r="B4265" t="str">
            <v>ASSENTAMENTO DE LADRILHOS EM PAREDES EXCL.ESTES,INCL.CHAPISCO E EMBOCO,ASSENT.C/CIM.COMUM E REJUNT. C/CIM. BRANCO E COR.</v>
          </cell>
          <cell r="C4265" t="str">
            <v>M2</v>
          </cell>
        </row>
        <row r="4266">
          <cell r="A4266" t="str">
            <v>13.025.020-0</v>
          </cell>
          <cell r="B4266" t="str">
            <v>REJUNTAMENTO DE AZUL., C/CIM. BRANCO</v>
          </cell>
          <cell r="C4266" t="str">
            <v>M2</v>
          </cell>
        </row>
        <row r="4267">
          <cell r="A4267" t="str">
            <v>13.025.030-0</v>
          </cell>
          <cell r="B4267" t="str">
            <v>REVESTIMENTO C/NATA DE CIM. E ADES. APLIC. UNIFORM. SOBRE SUPERF. DE AZUL., PAST. OU CER. ALIZ. A COLHER E LIXADO</v>
          </cell>
          <cell r="C4267" t="str">
            <v>M2</v>
          </cell>
        </row>
        <row r="4268">
          <cell r="A4268" t="str">
            <v>13.025.500-0</v>
          </cell>
          <cell r="B4268" t="str">
            <v>RECOMPOSICAO DE REVESTIM. DE PAREDE EM AZUL. E CERAM., EXCL.ESTES, INCL. MAO-DE-OBRA TOTAL E MAT. DE ASSENT.</v>
          </cell>
          <cell r="C4268" t="str">
            <v>M2</v>
          </cell>
        </row>
        <row r="4269">
          <cell r="A4269" t="str">
            <v>13.025.999-0</v>
          </cell>
          <cell r="B4269" t="str">
            <v>INDICE 13.025ASSENT.AZULEJOS</v>
          </cell>
        </row>
        <row r="4270">
          <cell r="A4270" t="str">
            <v>13.026.001-0</v>
          </cell>
          <cell r="B4270" t="str">
            <v>UNIDADE DE REF. P/FORN. DE AZUL.</v>
          </cell>
          <cell r="C4270" t="str">
            <v>UR</v>
          </cell>
        </row>
        <row r="4271">
          <cell r="A4271" t="str">
            <v>13.026.010-0</v>
          </cell>
          <cell r="B4271" t="str">
            <v>REVESTIMENTO DE AZUL. BRANCO, 15 X 15CM EXTRA</v>
          </cell>
          <cell r="C4271" t="str">
            <v>M2</v>
          </cell>
        </row>
        <row r="4272">
          <cell r="A4272" t="str">
            <v>13.026.015-1</v>
          </cell>
          <cell r="B4272" t="str">
            <v>REVESTIMENTO DE AZUL. BRANCO, 15 X 15CM, DE 1ª</v>
          </cell>
          <cell r="C4272" t="str">
            <v>M2</v>
          </cell>
        </row>
        <row r="4273">
          <cell r="A4273" t="str">
            <v>13.026.020-0</v>
          </cell>
          <cell r="B4273" t="str">
            <v>REVESTIMENTO DE AZUL. DE COR, 15 X 15CM EXTRA</v>
          </cell>
          <cell r="C4273" t="str">
            <v>M2</v>
          </cell>
        </row>
        <row r="4274">
          <cell r="A4274" t="str">
            <v>13.026.025-0</v>
          </cell>
          <cell r="B4274" t="str">
            <v>REVESTIMENTO DE AZUL. DE COR, 15 X 15CM, DE 1ª</v>
          </cell>
          <cell r="C4274" t="str">
            <v>M2</v>
          </cell>
        </row>
        <row r="4275">
          <cell r="A4275" t="str">
            <v>13.026.030-0</v>
          </cell>
          <cell r="B4275" t="str">
            <v>REVESTIMENTO DE AZUL. DECOR. EM 2 CORES, 15 X 15CM</v>
          </cell>
          <cell r="C4275" t="str">
            <v>M2</v>
          </cell>
        </row>
        <row r="4276">
          <cell r="A4276" t="str">
            <v>13.026.999-0</v>
          </cell>
          <cell r="B4276" t="str">
            <v>INDICE 13.026REVEST.COM AZULEJOS.</v>
          </cell>
        </row>
        <row r="4277">
          <cell r="A4277" t="str">
            <v>13.030.001-0</v>
          </cell>
          <cell r="B4277" t="str">
            <v>UNIDADE DE REF. P/FORN. DE REVESTIM. CERAM.</v>
          </cell>
          <cell r="C4277" t="str">
            <v>UR</v>
          </cell>
        </row>
        <row r="4278">
          <cell r="A4278" t="str">
            <v>13.030.200-0</v>
          </cell>
          <cell r="B4278" t="str">
            <v>REVESTIMENTO DE PAREDES C/TIJ. CERAM. BOCA DE SAPO</v>
          </cell>
          <cell r="C4278" t="str">
            <v>M2</v>
          </cell>
        </row>
        <row r="4279">
          <cell r="A4279" t="str">
            <v>13.030.210-0</v>
          </cell>
          <cell r="B4279" t="str">
            <v>REVESTIMENTO DE PAREDE C/TIJ. CERAM. 4 FACES</v>
          </cell>
          <cell r="C4279" t="str">
            <v>M2</v>
          </cell>
        </row>
        <row r="4280">
          <cell r="A4280" t="str">
            <v>13.030.999-0</v>
          </cell>
          <cell r="B4280" t="str">
            <v>INDICE 13.030REVESTIMENTOS CERAMICOS</v>
          </cell>
        </row>
        <row r="4281">
          <cell r="A4281" t="str">
            <v>13.035.010-0</v>
          </cell>
          <cell r="B4281" t="str">
            <v>REVESTIMENTO C/PLACAS DE GRAN. RETANGULARES, ACAB. RUSTICO,ASSENT. E REJUNT. C/ARG., 4 PC. P/M2, LAVAGEM C/ACIDO</v>
          </cell>
          <cell r="C4281" t="str">
            <v>M2</v>
          </cell>
        </row>
        <row r="4282">
          <cell r="A4282" t="str">
            <v>13.035.015-0</v>
          </cell>
          <cell r="B4282" t="str">
            <v>REVESTIMENTO C/PLACAS DE GRAN. IRREGULARES, ACAB. RUSTICO, ASSENT. E REJUNT. C/ARG., 4 PC. P/M2, LAVAGEM C/ACIDO</v>
          </cell>
          <cell r="C4282" t="str">
            <v>M2</v>
          </cell>
        </row>
        <row r="4283">
          <cell r="A4283" t="str">
            <v>13.035.020-0</v>
          </cell>
          <cell r="B4283" t="str">
            <v>REVESTIMENTO C/PLACAS DE GRAN. RETANGULARES, ACAB. RUSTICO,ASSENT. E REJUNT. C/ARG., 8 PC. P/M2, LAVAGEM C/ACIDO</v>
          </cell>
          <cell r="C4283" t="str">
            <v>M2</v>
          </cell>
        </row>
        <row r="4284">
          <cell r="A4284" t="str">
            <v>13.035.025-0</v>
          </cell>
          <cell r="B4284" t="str">
            <v>REVESTIMENTO C/PLACAS DE GRAN. IRREGULARES, ACAB. RUSTICO, ASSENT. E REJUNT. C/ARG., 8 PC. P/M2, LAVAGEM C/ACIDO</v>
          </cell>
          <cell r="C4284" t="str">
            <v>M2</v>
          </cell>
        </row>
        <row r="4285">
          <cell r="A4285" t="str">
            <v>13.035.999-0</v>
          </cell>
          <cell r="B4285" t="str">
            <v>INDICE 13.035REVEST.PLACAS DE GRANITO</v>
          </cell>
        </row>
        <row r="4286">
          <cell r="A4286" t="str">
            <v>13.045.040-0</v>
          </cell>
          <cell r="B4286" t="str">
            <v>PEITORIL DE MARM. BRANCO NACIONAL, DE 2 X 18CM C/ 2 POLIMENTOS, ASSENT. C/ARG. E NATA DE CIM., REJUNT. C/CIM. BRANCO</v>
          </cell>
          <cell r="C4286" t="str">
            <v>M</v>
          </cell>
        </row>
        <row r="4287">
          <cell r="A4287" t="str">
            <v>13.045.045-0</v>
          </cell>
          <cell r="B4287" t="str">
            <v>PEITORIL DE MARM. BRANCO, ESP. 2CM, EM 2 TIRAS SOMANDO 20CM,SUPERPOSTAS, C/ 2 POLIMENTOS, ASSENT. C/ARG. E NATA DE CIM.</v>
          </cell>
          <cell r="C4287" t="str">
            <v>M</v>
          </cell>
        </row>
        <row r="4288">
          <cell r="A4288" t="str">
            <v>13.045.050-0</v>
          </cell>
          <cell r="B4288" t="str">
            <v>PEITORIL DE MARM. BRANCO NACIONAL, DE 2 X 28CM, C/ 2 POLIMENTOS, ASSENT. C/ARG. E NATA DE CIM., REJUNT. C/CIM. BRANCO</v>
          </cell>
          <cell r="C4288" t="str">
            <v>M</v>
          </cell>
        </row>
        <row r="4289">
          <cell r="A4289" t="str">
            <v>13.045.051-0</v>
          </cell>
          <cell r="B4289" t="str">
            <v>PEITORIL DE MARM. BRANCO NACIONAL, DE 2 X 7CM, C/ 2 POLIMENTOS, ASSENT. C/ARG. E NATA DE CIM., TIPO CEHAB</v>
          </cell>
          <cell r="C4289" t="str">
            <v>M</v>
          </cell>
        </row>
        <row r="4290">
          <cell r="A4290" t="str">
            <v>13.045.052-0</v>
          </cell>
          <cell r="B4290" t="str">
            <v>PEITORIL DE MARM. BRANCO NACIONAL, DE 2 X 16CM, C/ 2 POLIMENTOS, ASSENT. C/ARG. E NATA DE CIM., REJUNT. C/CIM. BRANCO</v>
          </cell>
          <cell r="C4290" t="str">
            <v>M</v>
          </cell>
        </row>
        <row r="4291">
          <cell r="A4291" t="str">
            <v>13.045.065-0</v>
          </cell>
          <cell r="B4291" t="str">
            <v>REVESTIMENTO DE PAREDES C/MARM. BRANCO NACIONAL, C/ 2 POLIMENTOS, ESP. 2CM, ASSENT. C/GRAMPO, ARG. E NATA DE CIM.</v>
          </cell>
          <cell r="C4291" t="str">
            <v>M2</v>
          </cell>
        </row>
        <row r="4292">
          <cell r="A4292" t="str">
            <v>13.045.070-0</v>
          </cell>
          <cell r="B4292" t="str">
            <v>REVESTIMENTO DE COLUNAS C/MARM. BRANCO NACIONAL, C/ 2 POLIMENTOS, ESP. 2CM, ASSENT. C/GRAMPO, ARG. E NATA DE CIM.</v>
          </cell>
          <cell r="C4292" t="str">
            <v>M2</v>
          </cell>
        </row>
        <row r="4293">
          <cell r="A4293" t="str">
            <v>13.045.999-0</v>
          </cell>
          <cell r="B4293" t="str">
            <v>INDICE 13.045PEITORIL MARMORE BRANCO</v>
          </cell>
        </row>
        <row r="4294">
          <cell r="A4294" t="str">
            <v>13.050.040-0</v>
          </cell>
          <cell r="B4294" t="str">
            <v>PEITORIL DE MARM. ITALVA, DE 2 X 18CM C/ 2 POLIMENTOS, ASSENT. C/ARG. E NATA DE CIM., REJUNT. C/CIM. BRANCO</v>
          </cell>
          <cell r="C4294" t="str">
            <v>M</v>
          </cell>
        </row>
        <row r="4295">
          <cell r="A4295" t="str">
            <v>13.050.050-0</v>
          </cell>
          <cell r="B4295" t="str">
            <v>PEITORIL DE MARM. ITALVA, DE 2 X 28CM, C/ 2 POLIMENTOS, ASSENT. C/ARG. E NATA DE CIM., REJUNT. C/CIM. BRANCO</v>
          </cell>
          <cell r="C4295" t="str">
            <v>M</v>
          </cell>
        </row>
        <row r="4296">
          <cell r="A4296" t="str">
            <v>13.050.051-0</v>
          </cell>
          <cell r="B4296" t="str">
            <v>PEITORIL DE MARM. ITALVA, DE 2 X 7CM, C/ 2 POLIMENTOS, ASSENT. C/ARG. E NATA DE CIM., REJUNT. C/CIM. BRANCO, TIPO CEHAB</v>
          </cell>
          <cell r="C4296" t="str">
            <v>M</v>
          </cell>
        </row>
        <row r="4297">
          <cell r="A4297" t="str">
            <v>13.050.052-0</v>
          </cell>
          <cell r="B4297" t="str">
            <v>PEITORIL DE MARM. ITALVA, DE 2 X 16CM, C/ 2 POLIMENTOS, ASSENT. C/ARG. E NATA DE CIM., REJUNT. C/CIM. BRANCO</v>
          </cell>
          <cell r="C4297" t="str">
            <v>M</v>
          </cell>
        </row>
        <row r="4298">
          <cell r="A4298" t="str">
            <v>13.050.055-0</v>
          </cell>
          <cell r="B4298" t="str">
            <v>CHAPIM OU ESPELHO DE MARM. ITALVA, DE 2 X 17CM, C/ 1 POLIMENTO, ASSENT. C/ARG. E NATA DE CIM., REJUNT. C/CIM. BRANCO</v>
          </cell>
          <cell r="C4298" t="str">
            <v>M</v>
          </cell>
        </row>
        <row r="4299">
          <cell r="A4299" t="str">
            <v>13.050.065-0</v>
          </cell>
          <cell r="B4299" t="str">
            <v>REVESTIMENTO DE PAREDE C/MARM.ITALVA,C/ 2 POLIMENTOS,ESP. 2CM, ASSENT.C/GRAMPO, ARG.E NATA DE CIM.,REJUNT. C/CIM. BRANCO</v>
          </cell>
          <cell r="C4299" t="str">
            <v>M2</v>
          </cell>
        </row>
        <row r="4300">
          <cell r="A4300" t="str">
            <v>13.050.070-0</v>
          </cell>
          <cell r="B4300" t="str">
            <v>REVESTIMENTO DE COLUNAS C/MARMORE ITALVA, C/ 2 POLIMENTOS, ESP. 2CM, ASSENT. C/GRAMPO, ARG. E NATA DE CIM.</v>
          </cell>
          <cell r="C4300" t="str">
            <v>M2</v>
          </cell>
        </row>
        <row r="4301">
          <cell r="A4301" t="str">
            <v>13.050.999-0</v>
          </cell>
          <cell r="B4301" t="str">
            <v>INDICE 13.050PEITORIL MARMORE ITALVA</v>
          </cell>
        </row>
        <row r="4302">
          <cell r="A4302" t="str">
            <v>13.060.999-0</v>
          </cell>
          <cell r="B4302" t="str">
            <v>INDICE 13.060PEITORIL GRANITO</v>
          </cell>
        </row>
        <row r="4303">
          <cell r="A4303" t="str">
            <v>13.065.010-0</v>
          </cell>
          <cell r="B4303" t="str">
            <v>REVESTIMENTO DE PAREDES C/GRAN. PRETO, DE 60 X 40CM, ESP. 2CM, ASSENT. C/GRAMPO, ARG. E CIM., REJUNT. C/CIM. E COR.</v>
          </cell>
          <cell r="C4303" t="str">
            <v>M2</v>
          </cell>
        </row>
        <row r="4304">
          <cell r="A4304" t="str">
            <v>13.065.015-0</v>
          </cell>
          <cell r="B4304" t="str">
            <v>REVESTIMENTO DE PAREDES C/GRAN. PRETO, DE 60 X 40CM, ESP. 3CM, ASSENT. C/GRAMPO, ARG. E CIM., REJUNT. C/CIM. E COR.</v>
          </cell>
          <cell r="C4304" t="str">
            <v>M2</v>
          </cell>
        </row>
        <row r="4305">
          <cell r="A4305" t="str">
            <v>13.065.030-0</v>
          </cell>
          <cell r="B4305" t="str">
            <v>REVESTIMENTO DE COLUNAS C/GRAN. PRETO, DE 60 X 40CM, ESP. 3CM, ASSENT. C/GRAMPO, ARG. E CIM., REJUNT. C/CIM. E COR.</v>
          </cell>
          <cell r="C4305" t="str">
            <v>M2</v>
          </cell>
        </row>
        <row r="4306">
          <cell r="A4306" t="str">
            <v>13.065.050-0</v>
          </cell>
          <cell r="B4306" t="str">
            <v>UNIDADE DE REF. P/SERV. DE REVESTIM. DE PAREDES EM MARM. OUGRAN.</v>
          </cell>
          <cell r="C4306" t="str">
            <v>UR</v>
          </cell>
        </row>
        <row r="4307">
          <cell r="A4307" t="str">
            <v>13.065.999-0</v>
          </cell>
          <cell r="B4307" t="str">
            <v>FAMILIA 13.065REVEST.PAREDE COM GRANITO PRETO</v>
          </cell>
        </row>
        <row r="4308">
          <cell r="A4308" t="str">
            <v>13.150.999-0</v>
          </cell>
          <cell r="B4308" t="str">
            <v>INDICE 13.150REVEST.PAREDE C/CHAPA LISA</v>
          </cell>
        </row>
        <row r="4309">
          <cell r="A4309" t="str">
            <v>13.155.999-0</v>
          </cell>
          <cell r="B4309" t="str">
            <v>INDICE 13.155REVEST.PAREDE C/VULCATEX</v>
          </cell>
        </row>
        <row r="4310">
          <cell r="A4310" t="str">
            <v>13.157.010-0</v>
          </cell>
          <cell r="B4310" t="str">
            <v>REVESTIMENTO DE PAREDE OU TETO C/TECIDO ISOLANTE ACUSTICO, TIPO FELTRO OU CARPETE</v>
          </cell>
          <cell r="C4310" t="str">
            <v>M2</v>
          </cell>
        </row>
        <row r="4311">
          <cell r="A4311" t="str">
            <v>13.157.999-0</v>
          </cell>
          <cell r="B4311" t="str">
            <v>INDICE 13.157REVEST.PAREDE C/MANTA MURALFLEX</v>
          </cell>
        </row>
        <row r="4312">
          <cell r="A4312" t="str">
            <v>13.160.010-0</v>
          </cell>
          <cell r="B4312" t="str">
            <v>REVESTIMENTO DE PAREDES C/LENCOL DE CHUMBO, ESP. 2MM, ASSENT. SOBRE COMP. 5MM, INCL. ENTARUGAMENTO</v>
          </cell>
          <cell r="C4312" t="str">
            <v>M2</v>
          </cell>
        </row>
        <row r="4313">
          <cell r="A4313" t="str">
            <v>13.160.999-0</v>
          </cell>
          <cell r="B4313" t="str">
            <v>INDICE 13.160REVEST.PAREDE C/LENCOL DE CHUMBO</v>
          </cell>
        </row>
        <row r="4314">
          <cell r="A4314" t="str">
            <v>13.165.010-0</v>
          </cell>
          <cell r="B4314" t="str">
            <v>REVESTIMENTO C/ARG. DE CIM. E BARITA, NO TRACO 1:1:1, P/PAREDE DE SALA RADIOLOGICA, ESP. 2,5CM, EXCL. CHAPISCO</v>
          </cell>
          <cell r="C4314" t="str">
            <v>M2</v>
          </cell>
        </row>
        <row r="4315">
          <cell r="A4315" t="str">
            <v>13.165.999-0</v>
          </cell>
          <cell r="B4315" t="str">
            <v>INDICE 13.165REVEST.C.ARGAMASSA DE BARITA FINA E GROSSA</v>
          </cell>
        </row>
        <row r="4316">
          <cell r="A4316" t="str">
            <v>13.167.999-0</v>
          </cell>
          <cell r="B4316" t="str">
            <v>INDICE 13.167CHAPISCO C/ARGAMASSA</v>
          </cell>
        </row>
        <row r="4317">
          <cell r="A4317" t="str">
            <v>13.170.011-0</v>
          </cell>
          <cell r="B4317" t="str">
            <v>REVESTIMENTO DE PAREDE C/LAMBRI DE LOURO OU CEREJEIRA, FEITOC/REGUAS DE 9 A 10CM DE LARG., EXCL. ENTARUGAMENTO</v>
          </cell>
          <cell r="C4317" t="str">
            <v>M2</v>
          </cell>
        </row>
        <row r="4318">
          <cell r="A4318" t="str">
            <v>13.170.016-0</v>
          </cell>
          <cell r="B4318" t="str">
            <v>REVESTIMENTO DE TETO C/LAMBRI DE LOURO OU CEREJEIRA, FEITO C/REGUAS DE 9 A 10CM DE LARG., EXCL. ENTARUGAMENTO</v>
          </cell>
          <cell r="C4318" t="str">
            <v>M2</v>
          </cell>
        </row>
        <row r="4319">
          <cell r="A4319" t="str">
            <v>13.170.020-0</v>
          </cell>
          <cell r="B4319" t="str">
            <v>ENTARUGAMENTO P/LAMBRI EM PAREDE, FEITO C/MAD. DE 1.1/2" X 3", DE MACARANDUBA, C/SECAO TRAPEZOIDAL</v>
          </cell>
          <cell r="C4319" t="str">
            <v>M2</v>
          </cell>
        </row>
        <row r="4320">
          <cell r="A4320" t="str">
            <v>13.170.025-0</v>
          </cell>
          <cell r="B4320" t="str">
            <v>BARROTEAMENTO P/FORRO C/MAD. DE 2 X 10CM, ESPACADO DE 50CM</v>
          </cell>
          <cell r="C4320" t="str">
            <v>M2</v>
          </cell>
        </row>
        <row r="4321">
          <cell r="A4321" t="str">
            <v>13.170.999-0</v>
          </cell>
          <cell r="B4321" t="str">
            <v>INDICE 13.170LAMBRIS</v>
          </cell>
        </row>
        <row r="4322">
          <cell r="A4322" t="str">
            <v>13.175.500-0</v>
          </cell>
          <cell r="B4322" t="str">
            <v>UNIDADE DE REF. P/REVESTIM. ACUSTICO OU PLAST. EM PAREDES ETETOS</v>
          </cell>
          <cell r="C4322" t="str">
            <v>UR</v>
          </cell>
        </row>
        <row r="4323">
          <cell r="A4323" t="str">
            <v>13.175.999-0</v>
          </cell>
          <cell r="B4323" t="str">
            <v>INDICE DA FAMILIA</v>
          </cell>
        </row>
        <row r="4324">
          <cell r="A4324" t="str">
            <v>13.180.001-0</v>
          </cell>
          <cell r="B4324" t="str">
            <v>UNIDADE DE REF., P/REVESTIM. OU REBAIXAMENTO EM GESSO, SANCAS, FRISOS OU ACAB. INCLINADO OU VERT. ATE 50CM</v>
          </cell>
          <cell r="C4324" t="str">
            <v>UR</v>
          </cell>
        </row>
        <row r="4325">
          <cell r="A4325" t="str">
            <v>13.180.010-0</v>
          </cell>
          <cell r="B4325" t="str">
            <v>FORRO DE GESSO ESTAFE, C/PLACAS DE 1,00 X 0,70M FUNDIDAS NAOBRA PRESAS P/ESBIRROS</v>
          </cell>
          <cell r="C4325" t="str">
            <v>M2</v>
          </cell>
        </row>
        <row r="4326">
          <cell r="A4326" t="str">
            <v>13.180.015-1</v>
          </cell>
          <cell r="B4326" t="str">
            <v>FORRO DE GESSO C/PLACA PRE-MOLDADA, DE 60 X 60CM, PRESAS P/TIRANTES DE ARAME</v>
          </cell>
          <cell r="C4326" t="str">
            <v>M2</v>
          </cell>
        </row>
        <row r="4327">
          <cell r="A4327" t="str">
            <v>13.180.999-0</v>
          </cell>
          <cell r="B4327" t="str">
            <v>INDICE 13.180FORROS</v>
          </cell>
        </row>
        <row r="4328">
          <cell r="A4328" t="str">
            <v>13.185.999-0</v>
          </cell>
          <cell r="B4328" t="str">
            <v>INDICE 13.185FORRO PLACA FIBRAROC</v>
          </cell>
        </row>
        <row r="4329">
          <cell r="A4329" t="str">
            <v>13.190.015-0</v>
          </cell>
          <cell r="B4329" t="str">
            <v>FORRO TIPO ACUSTICO EM PLACAS DE 12MM DE ESP., APLICADO SOBRE PERFIS MET. E PRESO AO TETO P/TIRANTES DE ARAME</v>
          </cell>
          <cell r="C4329" t="str">
            <v>M2</v>
          </cell>
        </row>
        <row r="4330">
          <cell r="A4330" t="str">
            <v>13.190.999-0</v>
          </cell>
          <cell r="B4330" t="str">
            <v>INDICE 13.190FORRO EUCATEX ACUSTICO</v>
          </cell>
        </row>
        <row r="4331">
          <cell r="A4331" t="str">
            <v>13.192.999-0</v>
          </cell>
          <cell r="B4331" t="str">
            <v>FAMILIA 13.192</v>
          </cell>
        </row>
        <row r="4332">
          <cell r="A4332" t="str">
            <v>13.195.010-0</v>
          </cell>
          <cell r="B4332" t="str">
            <v>FORRO DE TABUAS DE PINHO MACHO-FEMEA, C/ 10 X 1CM, PREGADASEM SARRAFOS DE MAD. DE LEI 2 X 10CM, ESPACADAS DE 50CM</v>
          </cell>
          <cell r="C4332" t="str">
            <v>M2</v>
          </cell>
        </row>
        <row r="4333">
          <cell r="A4333" t="str">
            <v>13.195.015-0</v>
          </cell>
          <cell r="B4333" t="str">
            <v>FORRO DE TABUAS DE CEDRO MACHO-FEMEA, C/ 10 X 1CM, PREGADASEM SARRAFOS DE MAD. DE LEI 2 X 10CM, ESPACADAS DE 50CM</v>
          </cell>
          <cell r="C4333" t="str">
            <v>M2</v>
          </cell>
        </row>
        <row r="4334">
          <cell r="A4334" t="str">
            <v>13.195.999-0</v>
          </cell>
          <cell r="B4334" t="str">
            <v>INDICE 13.195FORRO DE TABUA DE PINHO</v>
          </cell>
        </row>
        <row r="4335">
          <cell r="A4335" t="str">
            <v>13.198.999-0</v>
          </cell>
          <cell r="B4335" t="str">
            <v>INDICE 13.198BRIZE SOLEIL</v>
          </cell>
        </row>
        <row r="4336">
          <cell r="A4336" t="str">
            <v>13.200.010-0</v>
          </cell>
          <cell r="B4336" t="str">
            <v>REVESTIMENTO EM CHAPA LAMIN., ACAB. TEXTURIZADO, ESP. 1,3MM,EM PAREDES, SOBRE REVESTIM. LIXADO E ESCOVADO</v>
          </cell>
          <cell r="C4336" t="str">
            <v>M2</v>
          </cell>
        </row>
        <row r="4337">
          <cell r="A4337" t="str">
            <v>13.200.015-1</v>
          </cell>
          <cell r="B4337" t="str">
            <v>REVESTIMENTO EM CHAPA LAMIN., ACAB. BRILHANTE, ESP.0,08MM, SOBRE PECAS DE MAD., COMO PORTAS, MESAS, ARMARIOS, ETC.</v>
          </cell>
          <cell r="C4337" t="str">
            <v>M2</v>
          </cell>
        </row>
        <row r="4338">
          <cell r="A4338" t="str">
            <v>13.200.020-0</v>
          </cell>
          <cell r="B4338" t="str">
            <v>REVESTIMENTO EM CHAPA LAMIN., ACAB. BRILHANTE, ESP. 1MM, SOBRE PECAS AMPLAS EM UMA SO DIM., COMO PRATELEIRAS, ETC</v>
          </cell>
          <cell r="C4338" t="str">
            <v>M2</v>
          </cell>
        </row>
        <row r="4339">
          <cell r="A4339" t="str">
            <v>13.200.025-0</v>
          </cell>
          <cell r="B4339" t="str">
            <v>REVESTIMENTO EM CHAPA LAMIN., ACAB. BRILHANTE, ESP. 1MM, SOBRE GAVETAS, ARMARIOS, CONSOLES, MESAS PEQUENAS, ETC</v>
          </cell>
          <cell r="C4339" t="str">
            <v>M2</v>
          </cell>
        </row>
        <row r="4340">
          <cell r="A4340" t="str">
            <v>13.200.999-0</v>
          </cell>
          <cell r="B4340" t="str">
            <v>INDICE 13.200REVEST. FORMICA</v>
          </cell>
        </row>
        <row r="4341">
          <cell r="A4341" t="str">
            <v>13.201.999-0</v>
          </cell>
          <cell r="B4341" t="str">
            <v>INDICE 13.201REVEST. E PLASTICOTE</v>
          </cell>
        </row>
        <row r="4342">
          <cell r="A4342" t="str">
            <v>13.301.080-1</v>
          </cell>
          <cell r="B4342" t="str">
            <v>PISO CIMENTADO, ESP. 1,5CM, C/ARG. DE CIM. E AREIA 1:3, ALIS. A COLHER SOBRE BASE EXIST.</v>
          </cell>
          <cell r="C4342" t="str">
            <v>M2</v>
          </cell>
        </row>
        <row r="4343">
          <cell r="A4343" t="str">
            <v>13.301.081-0</v>
          </cell>
          <cell r="B4343" t="str">
            <v>PISO CIMENTADO, ESP. 1,5CM, C/ARG. DE CIM. E AREIA 1:3, C/ACAB. ASPERO SOBRE BASE EXIST.</v>
          </cell>
          <cell r="C4343" t="str">
            <v>M2</v>
          </cell>
        </row>
        <row r="4344">
          <cell r="A4344" t="str">
            <v>13.301.082-0</v>
          </cell>
          <cell r="B4344" t="str">
            <v>PISO CIMENTADO, ESP. 1,5CM, C/ARG. DE CIM. E AREIA 1:3, ALIS. A COLHER, C/COR., SOBRE BASE EXIST.</v>
          </cell>
          <cell r="C4344" t="str">
            <v>M2</v>
          </cell>
        </row>
        <row r="4345">
          <cell r="A4345" t="str">
            <v>13.301.083-0</v>
          </cell>
          <cell r="B4345" t="str">
            <v>PISO CIMENTADO, ESP. 1,5CM, C/ARG. DE CIM. E AREIA 1:3, ALIS. A COLHER, C/IMPERMEABIL. DE PEGA NORMAL, C/COR.</v>
          </cell>
          <cell r="C4345" t="str">
            <v>M2</v>
          </cell>
        </row>
        <row r="4346">
          <cell r="A4346" t="str">
            <v>13.301.085-0</v>
          </cell>
          <cell r="B4346" t="str">
            <v>PISO CIMENTADO, ESP. 1,5CM, C/ARG. DE CIM. E AREIA 1:3, ALIS. A COLHER, C/JUNTAS BATIDAS, FORMANDO QUADROS</v>
          </cell>
          <cell r="C4346" t="str">
            <v>M2</v>
          </cell>
        </row>
        <row r="4347">
          <cell r="A4347" t="str">
            <v>13.301.090-0</v>
          </cell>
          <cell r="B4347" t="str">
            <v>PISO CIMENTADO, ESP. 1,5CM, C/ARG. DE CIM. E AREIA 1:3, ALIS. A COLHER, C/NOVO ALISAMENTO SOBRE CIM. ESPARGIDO</v>
          </cell>
          <cell r="C4347" t="str">
            <v>M2</v>
          </cell>
        </row>
        <row r="4348">
          <cell r="A4348" t="str">
            <v>13.301.092-0</v>
          </cell>
          <cell r="B4348" t="str">
            <v>RODAPE DE ARG. DE CIM. E AREIA 1:3, C/ 15CM DE ALT., ESP. DE2CM, SOBRE PAREDE EM OSSO</v>
          </cell>
          <cell r="C4348" t="str">
            <v>M</v>
          </cell>
        </row>
        <row r="4349">
          <cell r="A4349" t="str">
            <v>13.301.093-0</v>
          </cell>
          <cell r="B4349" t="str">
            <v>RODAPE DE ARG. DE CIM. E AREIA 1:3, C/ 15CM DE ALT., ESP. DE2CM, SOBRE PAREDE EM OSSO, C/COR.</v>
          </cell>
          <cell r="C4349" t="str">
            <v>M</v>
          </cell>
        </row>
        <row r="4350">
          <cell r="A4350" t="str">
            <v>13.301.094-0</v>
          </cell>
          <cell r="B4350" t="str">
            <v>RODAPE DE ARG. DE CIM. E AREIA 1:3, C/ 7CM DE ALT., ESP. DE2CM, SOBRE PAREDE EM OSSO, TIPO CEHAB</v>
          </cell>
          <cell r="C4350" t="str">
            <v>M</v>
          </cell>
        </row>
        <row r="4351">
          <cell r="A4351" t="str">
            <v>13.301.095-0</v>
          </cell>
          <cell r="B4351" t="str">
            <v>PISO CIMENTADO ESP. 1,5CM, C/ARG. DE CIM. E AREIA 1:3 E IMPERMEABIL., ALIS. A COLHER, SOBRE BASE OU CONTRA PISO EXIST.</v>
          </cell>
          <cell r="C4351" t="str">
            <v>M2</v>
          </cell>
        </row>
        <row r="4352">
          <cell r="A4352" t="str">
            <v>13.301.100-0</v>
          </cell>
          <cell r="B4352" t="str">
            <v>PISO CIMENTADO, ESP. DE 3CM EM 2 CAMADAS, C/ARG. DE CIM. E AREIA 1:3 E IMPERMEABIL., ALIS. A COLHER SOBRE BASE EXIST.</v>
          </cell>
          <cell r="C4352" t="str">
            <v>M2</v>
          </cell>
        </row>
        <row r="4353">
          <cell r="A4353" t="str">
            <v>13.301.105-0</v>
          </cell>
          <cell r="B4353" t="str">
            <v>RODAPE DE CIM. IMPERMEAVEL C/ 7CM DE ALT., ESP. DE 2CM, ARG.DE CIM. E AREIA 1:3, ALIS. A COLHER SOBRE PAREDE EM OSSO</v>
          </cell>
          <cell r="C4353" t="str">
            <v>M</v>
          </cell>
        </row>
        <row r="4354">
          <cell r="A4354" t="str">
            <v>13.301.110-0</v>
          </cell>
          <cell r="B4354" t="str">
            <v>RODAPE DE CIM. IMPERMEAVEL C/ 10CM DE ALT., ESP. DE 3CM, ARG. DE CIM. E AREIA 1:3, ALIS. A COLHER SOBRE PAREDE EM OSSO</v>
          </cell>
          <cell r="C4354" t="str">
            <v>M</v>
          </cell>
        </row>
        <row r="4355">
          <cell r="A4355" t="str">
            <v>13.301.117-0</v>
          </cell>
          <cell r="B4355" t="str">
            <v>CONTRAPISO, BASE OU CAMADA REGULARIZADORA, EXECUTADA C/ARG.DE CIM. E AREIA 1:4, ESP. DE 1CM</v>
          </cell>
          <cell r="C4355" t="str">
            <v>M2</v>
          </cell>
        </row>
        <row r="4356">
          <cell r="A4356" t="str">
            <v>13.301.118-0</v>
          </cell>
          <cell r="B4356" t="str">
            <v>CONTRAPISO, BASE OU CAMADA REGULARIZADORA, EXECUTADA C/ARG.DE CIM. E AREIA 1:4, ESP. DE 1,5CM</v>
          </cell>
          <cell r="C4356" t="str">
            <v>M2</v>
          </cell>
        </row>
        <row r="4357">
          <cell r="A4357" t="str">
            <v>13.301.119-0</v>
          </cell>
          <cell r="B4357" t="str">
            <v>CONTRAPISO, BASE OU CAMADA REGULARIZADORA, EXECUTADA C/ARG.DE CIM. E AREIA 1:4, ESP. DE 2CM</v>
          </cell>
          <cell r="C4357" t="str">
            <v>M2</v>
          </cell>
        </row>
        <row r="4358">
          <cell r="A4358" t="str">
            <v>13.301.120-1</v>
          </cell>
          <cell r="B4358" t="str">
            <v>CONTRAPISO, BASE OU CAMADA REGULARIZADORA, EXECUTADA C/ARG.DE CIM. E AREIA 1:4, ESP. DE 2,5CM</v>
          </cell>
          <cell r="C4358" t="str">
            <v>M2</v>
          </cell>
        </row>
        <row r="4359">
          <cell r="A4359" t="str">
            <v>13.301.125-1</v>
          </cell>
          <cell r="B4359" t="str">
            <v>CONTRAPISO, BASE OU CAMADA REGULARIZADORA, EXECUTADA C/ARG.DE CIM. E AREIA 1:4, ESP. DE 3CM</v>
          </cell>
          <cell r="C4359" t="str">
            <v>M2</v>
          </cell>
        </row>
        <row r="4360">
          <cell r="A4360" t="str">
            <v>13.301.130-1</v>
          </cell>
          <cell r="B4360" t="str">
            <v>CONTRAPISO, BASE OU CAMADA REGULARIZADORA, EXECUTADA C/ARG.DE CIM. E AREIA 1:4, ESP. DE 3,5CM</v>
          </cell>
          <cell r="C4360" t="str">
            <v>M2</v>
          </cell>
        </row>
        <row r="4361">
          <cell r="A4361" t="str">
            <v>13.301.131-0</v>
          </cell>
          <cell r="B4361" t="str">
            <v>CONTRAPISO, BASE OU CAMADA REGULARIZADORA, EXECUTADA C/ARG.DE CIM. E AREIA 1:4, ESP. DE 4CM</v>
          </cell>
          <cell r="C4361" t="str">
            <v>M2</v>
          </cell>
        </row>
        <row r="4362">
          <cell r="A4362" t="str">
            <v>13.301.132-0</v>
          </cell>
          <cell r="B4362" t="str">
            <v>CONTRAPISO, BASE OU CAMADA REGULARIZADORA, EXECUTADA C/ARG.DE CIM. E AREIA 1:4, ESP. DE 5CM</v>
          </cell>
          <cell r="C4362" t="str">
            <v>M2</v>
          </cell>
        </row>
        <row r="4363">
          <cell r="A4363" t="str">
            <v>13.301.133-0</v>
          </cell>
          <cell r="B4363" t="str">
            <v>CONTRAPISO, BASE OU CAMADA REGULARIZADORA, EXECUTADA C/ARG.DE CIM. E AREIA 1:4, ESP. DE 6CM</v>
          </cell>
          <cell r="C4363" t="str">
            <v>M2</v>
          </cell>
        </row>
        <row r="4364">
          <cell r="A4364" t="str">
            <v>13.301.500-0</v>
          </cell>
          <cell r="B4364" t="str">
            <v>RECOMPOSICAO DE PISO CIMENTADO, C/ARG. DE CIM. E AREIA 1:3,ESP. DE 2CM, EXCL. BASE DE CONCR.</v>
          </cell>
          <cell r="C4364" t="str">
            <v>M2</v>
          </cell>
        </row>
        <row r="4365">
          <cell r="A4365" t="str">
            <v>13.301.505-0</v>
          </cell>
          <cell r="B4365" t="str">
            <v>RECOMPOSICAO DE PASSEIO, DEVIDO A ABERTURA DE VALA, INCL. REMOCAO DE MAT., CONCR. ESP. DE 0,08M, ACAB. ESP. DE 0,02M</v>
          </cell>
          <cell r="C4365" t="str">
            <v>M2</v>
          </cell>
        </row>
        <row r="4366">
          <cell r="A4366" t="str">
            <v>13.301.999-0</v>
          </cell>
          <cell r="B4366" t="str">
            <v>INDICE 13.301PISO CIMENTADO</v>
          </cell>
        </row>
        <row r="4367">
          <cell r="A4367" t="str">
            <v>13.330.001-0</v>
          </cell>
          <cell r="B4367" t="str">
            <v>UNIDADE DE REF. P/FORN. DE LADRILHOS CERAM.</v>
          </cell>
          <cell r="C4367" t="str">
            <v>UR</v>
          </cell>
        </row>
        <row r="4368">
          <cell r="A4368" t="str">
            <v>13.330.010-0</v>
          </cell>
          <cell r="B4368" t="str">
            <v>ASSENTAMENTO DE LADRILHO, EXCL. ESTE, EM PISO DE SUPERF. EMOSSO, C/ARG. ESP. DE 3,5CM E NATA DE CIM., REJUNT.CIM.BRANCO</v>
          </cell>
          <cell r="C4368" t="str">
            <v>M2</v>
          </cell>
        </row>
        <row r="4369">
          <cell r="A4369" t="str">
            <v>13.330.032-0</v>
          </cell>
          <cell r="B4369" t="str">
            <v>REVESTIMENTO DE PISO, C/LADRILHO ESMALT. C/ 20 X 20CM, ESP.DE 8,5MM, SUJEITO A TRAFEGO, ASSENT. E REJUNT. C/ARG. E CIM.</v>
          </cell>
          <cell r="C4369" t="str">
            <v>M2</v>
          </cell>
        </row>
        <row r="4370">
          <cell r="A4370" t="str">
            <v>13.330.050-0</v>
          </cell>
          <cell r="B4370" t="str">
            <v>REVESTIMENTO DE PISO, C/LADRILHO ESMALT. C/ 30 X 30CM, ESP.DE 8,5MM, P/TRAFEGO PESADO, ASSENT. E REJUNT. C/ARG. E CIM.</v>
          </cell>
          <cell r="C4370" t="str">
            <v>M2</v>
          </cell>
        </row>
        <row r="4371">
          <cell r="A4371" t="str">
            <v>13.330.060-0</v>
          </cell>
          <cell r="B4371" t="str">
            <v>REVESTIMENTO DE PISO, C/LADRILHO ESMALT. C/ 20 X 20CM, ESP.DE 6,5MM, CERAM. GRAY, ASSENT. E REJUNT. C/ARG. E CIM.</v>
          </cell>
          <cell r="C4371" t="str">
            <v>M2</v>
          </cell>
        </row>
        <row r="4372">
          <cell r="A4372" t="str">
            <v>13.330.070-0</v>
          </cell>
          <cell r="B4372" t="str">
            <v>REVESTIMENTO DE PISO, C/LADRILHO CERAM. ANTI-DERRAPANTE, C/11 X 24CM E ESP. DE 13MM, ASSENT. E REJUNT. C/ARG. E CIM.</v>
          </cell>
          <cell r="C4372" t="str">
            <v>M2</v>
          </cell>
        </row>
        <row r="4373">
          <cell r="A4373" t="str">
            <v>13.330.500-0</v>
          </cell>
          <cell r="B4373" t="str">
            <v>RECOMPOSICAO DE PISO DE CERAM., EXCL. ESTAS, INCL. MAO-DE-OBRA TOTAL E MAT. DE ASSENT. E REJUNT.</v>
          </cell>
          <cell r="C4373" t="str">
            <v>M2</v>
          </cell>
        </row>
        <row r="4374">
          <cell r="A4374" t="str">
            <v>13.330.999-0</v>
          </cell>
          <cell r="B4374" t="str">
            <v>INDICE 13.330PISOS CERAMICOS</v>
          </cell>
        </row>
        <row r="4375">
          <cell r="A4375" t="str">
            <v>13.335.030-0</v>
          </cell>
          <cell r="B4375" t="str">
            <v>PISO DE PLACAS NAO TRABALHADAS, DE GRAN., RETANGULAR, SOBRETER. NIVELADO, ASSENT. C/ARG.</v>
          </cell>
          <cell r="C4375" t="str">
            <v>M2</v>
          </cell>
        </row>
        <row r="4376">
          <cell r="A4376" t="str">
            <v>13.335.999-0</v>
          </cell>
          <cell r="B4376" t="str">
            <v>INDICE 13.335PISOS GRANITOS EM PLACAS</v>
          </cell>
        </row>
        <row r="4377">
          <cell r="A4377" t="str">
            <v>13.340.001-0</v>
          </cell>
          <cell r="B4377" t="str">
            <v>UNIDADE DE REF. P/FORN. DE MARM. OU GRAN. EM PLACAS OU EM TIRAS, EM CORES</v>
          </cell>
          <cell r="C4377" t="str">
            <v>UR</v>
          </cell>
        </row>
        <row r="4378">
          <cell r="A4378" t="str">
            <v>13.340.010-0</v>
          </cell>
          <cell r="B4378" t="str">
            <v>ASSENTAMENTO DE PISO DE MARM. OU GRAN., EXCL. ESTE, EM PLACAS ACIMA DE 30 X 30CM, ASSENT. E REJUNT. C/ARG. E CIM. C/COR.</v>
          </cell>
          <cell r="C4378" t="str">
            <v>M2</v>
          </cell>
        </row>
        <row r="4379">
          <cell r="A4379" t="str">
            <v>13.340.015-0</v>
          </cell>
          <cell r="B4379" t="str">
            <v>ASSENTAMENTO DE RODAPE DE MARM. OU GRAN., EXCL. ESTE, C/ 10CM DE ALT., ASSENT. E REJUNT. C/ARG. E CIM. C/COR.</v>
          </cell>
          <cell r="C4379" t="str">
            <v>M</v>
          </cell>
        </row>
        <row r="4380">
          <cell r="A4380" t="str">
            <v>13.340.016-0</v>
          </cell>
          <cell r="B4380" t="str">
            <v>ASSENTAMENTO DE CHAPIM OU ESPELHO DE MARM. OU GRAN., EXCL. ESTE, C/ 17CM, ASSENT. E REJUNT. C/ARG. E CIM. C/COR.</v>
          </cell>
          <cell r="C4380" t="str">
            <v>M</v>
          </cell>
        </row>
        <row r="4381">
          <cell r="A4381" t="str">
            <v>13.340.017-0</v>
          </cell>
          <cell r="B4381" t="str">
            <v>ASSENTAMENTO DE SOLEIRA DE MARM. OU GRAN., EXCL. ESTE, C/ 13CM, ASSENT. E REJUNT. C/ARG. E CIM. BRANCO C/COR.</v>
          </cell>
          <cell r="C4381" t="str">
            <v>M</v>
          </cell>
        </row>
        <row r="4382">
          <cell r="A4382" t="str">
            <v>13.340.018-0</v>
          </cell>
          <cell r="B4382" t="str">
            <v>ASSENTAMENTO DE SOLEIRA DE MARM. OU GRAN., EXCL. ESTE, C/ 15CM, ASSENT. E REJUNT. C/ARG. E CIM. BRANCO C/COR.</v>
          </cell>
          <cell r="C4382" t="str">
            <v>M</v>
          </cell>
        </row>
        <row r="4383">
          <cell r="A4383" t="str">
            <v>13.340.019-0</v>
          </cell>
          <cell r="B4383" t="str">
            <v>ASSENTAMENTO DE SOLEIRA DE MARM. OU GRAN., EXCL. ESTE, C/ 25CM, ASSENT. E REJUNT. C/ARG. E CIM. BRANCO C/COR.</v>
          </cell>
          <cell r="C4383" t="str">
            <v>M</v>
          </cell>
        </row>
        <row r="4384">
          <cell r="A4384" t="str">
            <v>13.340.020-0</v>
          </cell>
          <cell r="B4384" t="str">
            <v>ASSENTAMENTO DE CAPA DE DEGRAU DE MARM. OU GRAN., EXCL. ESTE, C/ 28CM, ASSENT. E REJUNT. C/ARG. E CIM. BRANCO C/COR.</v>
          </cell>
          <cell r="C4384" t="str">
            <v>M</v>
          </cell>
        </row>
        <row r="4385">
          <cell r="A4385" t="str">
            <v>13.340.025-0</v>
          </cell>
          <cell r="B4385" t="str">
            <v>ASSENTAMENTO DE CAPA DE DEGRAU DE MARM. OU GRAN., EXCL. ESTE, C/ 30CM, ASSENT. E REJUNT. C/ARG. E CIM. BRANCO C/COR.</v>
          </cell>
          <cell r="C4385" t="str">
            <v>M</v>
          </cell>
        </row>
        <row r="4386">
          <cell r="A4386" t="str">
            <v>13.340.999-0</v>
          </cell>
          <cell r="B4386" t="str">
            <v>INDICE DA FAMILIA</v>
          </cell>
        </row>
        <row r="4387">
          <cell r="A4387" t="str">
            <v>13.345.015-0</v>
          </cell>
          <cell r="B4387" t="str">
            <v>REVESTIMENTO DE PISO EM MARM. BRANCO NACIONAL, PC. C/ 30 X 30CM, ESP. DE 2CM, POLIDO, ASSENT. C/ARG. E REJUNT. C/CIM.</v>
          </cell>
          <cell r="C4387" t="str">
            <v>M2</v>
          </cell>
        </row>
        <row r="4388">
          <cell r="A4388" t="str">
            <v>13.345.016-0</v>
          </cell>
          <cell r="B4388" t="str">
            <v>REVESTIMENTO DE PISO EM MARM. BRANCO NACIONAL, PC. DE 30 X 30CM, ESP. DE 3CM, POLIDO, ASSENT. C/ARG. E REJUNT. C/CIM.</v>
          </cell>
          <cell r="C4388" t="str">
            <v>M2</v>
          </cell>
        </row>
        <row r="4389">
          <cell r="A4389" t="str">
            <v>13.345.020-0</v>
          </cell>
          <cell r="B4389" t="str">
            <v>RODAPE DE MARM. BRANCO NACIONAL, C/ 10CM DE ALT., ESP. DE 2CM, 2 POLIMENTOS, ASSENT. C/ARG. E REJUNT. C/CIM. BRANCO</v>
          </cell>
          <cell r="C4389" t="str">
            <v>M</v>
          </cell>
        </row>
        <row r="4390">
          <cell r="A4390" t="str">
            <v>13.345.025-0</v>
          </cell>
          <cell r="B4390" t="str">
            <v>SOLEIRA DE MARM. BRANCO NACIONAL, 3 X 13CM, C/ 2 POLIMENTOS,ASSENT. C/ARG. E REJUNT. C/CIM. BRANCO</v>
          </cell>
          <cell r="C4390" t="str">
            <v>M</v>
          </cell>
        </row>
        <row r="4391">
          <cell r="A4391" t="str">
            <v>13.345.030-0</v>
          </cell>
          <cell r="B4391" t="str">
            <v>SOLEIRA DE MARM. BRANCO NACIONAL, 3 X 15CM, C/ 2 POLIMENTOS,ASSENT. C/ARG. E REJUNT. C/CIM. BRANCO</v>
          </cell>
          <cell r="C4391" t="str">
            <v>M</v>
          </cell>
        </row>
        <row r="4392">
          <cell r="A4392" t="str">
            <v>13.345.035-0</v>
          </cell>
          <cell r="B4392" t="str">
            <v>SOLEIRA DE MARM. BRANCO NACIONAL, 3 X 25CM, C/ 2 POLIMENTOS,ASSENT. C/ARG. E REJUNT. C/CIM. BRANCO</v>
          </cell>
          <cell r="C4392" t="str">
            <v>M</v>
          </cell>
        </row>
        <row r="4393">
          <cell r="A4393" t="str">
            <v>13.345.055-0</v>
          </cell>
          <cell r="B4393" t="str">
            <v>CHAPIM OU ESPELHO DE MARM. BRANCO NACIONAL, C/ 2 X 17CM, POLIDO, ASSENT. C/ARG. E REJUNT. C/CIM. BRANCO</v>
          </cell>
          <cell r="C4393" t="str">
            <v>M</v>
          </cell>
        </row>
        <row r="4394">
          <cell r="A4394" t="str">
            <v>13.345.060-0</v>
          </cell>
          <cell r="B4394" t="str">
            <v>CAPA DE DEGRAU, DE MARM. BRANCO NACIONAL, C/ 3 X 28CM, POLIDO, ASSENT. C/ARG. E REJUNT. C/CIM. BRANCO</v>
          </cell>
          <cell r="C4394" t="str">
            <v>M</v>
          </cell>
        </row>
        <row r="4395">
          <cell r="A4395" t="str">
            <v>13.345.065-0</v>
          </cell>
          <cell r="B4395" t="str">
            <v>CAPA DE DEGRAU, DE MARM. BRANCO NACIONAL, C/ 3 X 30CM, POLIDO, ASSENT. C/ARG. E REJUNT. C/CIM. BRANCO</v>
          </cell>
          <cell r="C4395" t="str">
            <v>M</v>
          </cell>
        </row>
        <row r="4396">
          <cell r="A4396" t="str">
            <v>13.345.999-0</v>
          </cell>
          <cell r="B4396" t="str">
            <v>INDICE 13.345PISO DE MOSAICO</v>
          </cell>
        </row>
        <row r="4397">
          <cell r="A4397" t="str">
            <v>13.350.999-0</v>
          </cell>
          <cell r="B4397" t="str">
            <v>INDICE 13.350PISO PLACA MARMORE</v>
          </cell>
        </row>
        <row r="4398">
          <cell r="A4398" t="str">
            <v>13.360.999-0</v>
          </cell>
          <cell r="B4398" t="str">
            <v>INDICE 13.360PISO PLACA GRANITO AMENDOA</v>
          </cell>
        </row>
        <row r="4399">
          <cell r="A4399" t="str">
            <v>13.365.010-0</v>
          </cell>
          <cell r="B4399" t="str">
            <v>REVESTIMENTO DE PISO C/GRAN. PRETO DE 30 X 30CM, ESP. DE 2CM, 2 POLIMENTOS, ASSENT. C/ARG. E REJUNT. C/CIM. E COR.</v>
          </cell>
          <cell r="C4399" t="str">
            <v>M2</v>
          </cell>
        </row>
        <row r="4400">
          <cell r="A4400" t="str">
            <v>13.365.015-0</v>
          </cell>
          <cell r="B4400" t="str">
            <v>REVESTIMENTO DE PISO C/GRAN. PRETO, ACIMA DE 30 X 30CM, ESP.DE 3CM., 2 POLIMENTOS, ASSENT. C/ARG. E REJUNT.C/CIM.E COR.</v>
          </cell>
          <cell r="C4400" t="str">
            <v>M2</v>
          </cell>
        </row>
        <row r="4401">
          <cell r="A4401" t="str">
            <v>13.365.020-0</v>
          </cell>
          <cell r="B4401" t="str">
            <v>RODAPE DE GRAN. PRETO C/ 10CM DE ALT., ESP. DE 2CM, C/ 2 POLIMENTOS, ASSENT. C/ARG. E REJUNT. C/CIM. E COR.</v>
          </cell>
          <cell r="C4401" t="str">
            <v>M</v>
          </cell>
        </row>
        <row r="4402">
          <cell r="A4402" t="str">
            <v>13.365.025-0</v>
          </cell>
          <cell r="B4402" t="str">
            <v>SOLEIRA DE GRAN. PRETO 3 X 13CM C/ 2 POLIMENTOS, ASSENT. C/ARG. E REJUNT. C/CIM. E COR.</v>
          </cell>
          <cell r="C4402" t="str">
            <v>M</v>
          </cell>
        </row>
        <row r="4403">
          <cell r="A4403" t="str">
            <v>13.365.030-0</v>
          </cell>
          <cell r="B4403" t="str">
            <v>SOLEIRA DE GRAN. PRETO 3 X 15CM C/ 2 POLIMENTOS, ASSENT. C/ARG. E REJUNT. C/CIM. E COR.</v>
          </cell>
          <cell r="C4403" t="str">
            <v>M</v>
          </cell>
        </row>
        <row r="4404">
          <cell r="A4404" t="str">
            <v>13.365.035-0</v>
          </cell>
          <cell r="B4404" t="str">
            <v>SOLEIRA DE GRAN. PRETO 3 X 25CM C/ 2 POLIMENTOS, ASSENT. C/ARG. E REJUNT. C/CIM. E COR.</v>
          </cell>
          <cell r="C4404" t="str">
            <v>M</v>
          </cell>
        </row>
        <row r="4405">
          <cell r="A4405" t="str">
            <v>13.365.055-0</v>
          </cell>
          <cell r="B4405" t="str">
            <v>CHAPIM OU ESPELHO DE GRAN. PRETO C/ 2 X 17CM, C/ 1 POLIMENTO, ASSENT. C/ARG. E REJUNT. C/CIM. E COR.</v>
          </cell>
          <cell r="C4405" t="str">
            <v>M</v>
          </cell>
        </row>
        <row r="4406">
          <cell r="A4406" t="str">
            <v>13.365.060-0</v>
          </cell>
          <cell r="B4406" t="str">
            <v>CAPA DE DEGRAU DE GRAN. PRETO, C/ 3 X 28CM, C/ 1 POLIMENTO,ASSENT. C/ARG. E REJUNT. C/CIM. E COR.</v>
          </cell>
          <cell r="C4406" t="str">
            <v>M</v>
          </cell>
        </row>
        <row r="4407">
          <cell r="A4407" t="str">
            <v>13.365.065-0</v>
          </cell>
          <cell r="B4407" t="str">
            <v>CAPA DE DEGRAU DE GRAN. PRETO, C/ 3 X 30CM, C/ 1 POLIMENTO,ASSENT. C/ARG. E REJUNT. C/CIM. E COR.</v>
          </cell>
          <cell r="C4407" t="str">
            <v>M</v>
          </cell>
        </row>
        <row r="4408">
          <cell r="A4408" t="str">
            <v>13.365.999-0</v>
          </cell>
          <cell r="B4408" t="str">
            <v>INDICE 13.365REVEST. PISO GRANITO PRETO</v>
          </cell>
        </row>
        <row r="4409">
          <cell r="A4409" t="str">
            <v>13.370.010-0</v>
          </cell>
          <cell r="B4409" t="str">
            <v>PATIO DE CONCR.,ESP. DE 8CM, TRACO 1:3:3, EM QUADROS DE 1,00X 1,00M, C/SARRAFOS DE PINHO INCORPORADOS,EXCL.PREP.DO TER.</v>
          </cell>
          <cell r="C4409" t="str">
            <v>M2</v>
          </cell>
        </row>
        <row r="4410">
          <cell r="A4410" t="str">
            <v>13.370.015-0</v>
          </cell>
          <cell r="B4410" t="str">
            <v>PATIO DE CONCR.,ESP.DE 10CM, TRACO 1:2:3, EM QUADROS DE 1,50X 1,50M, C/SARRAFOS DE PINHO INCORPORADOS,EXCL.PREP.DO TER.</v>
          </cell>
          <cell r="C4410" t="str">
            <v>M2</v>
          </cell>
        </row>
        <row r="4411">
          <cell r="A4411" t="str">
            <v>13.370.020-0</v>
          </cell>
          <cell r="B4411" t="str">
            <v>PATIO DE CONCR.,ESP.DE 12CM,TRACO 1:2:2,5,EM QUADROS DE 1,50X 1,50M, C/SARRAFOS DE PINHO INCORPORADOS,EXCL.PREP.DO TER.</v>
          </cell>
          <cell r="C4411" t="str">
            <v>M2</v>
          </cell>
        </row>
        <row r="4412">
          <cell r="A4412" t="str">
            <v>13.370.025-0</v>
          </cell>
          <cell r="B4412" t="str">
            <v>PATIO DE CONCR.,ESP.DE 15CM, TRACO 1:2:2, EM QUADROS DE 1,50X 1,50M, C/SARRAFOS DE PINHO INCORPORADOS,EXCL.PREP.DO TER.</v>
          </cell>
          <cell r="C4412" t="str">
            <v>M2</v>
          </cell>
        </row>
        <row r="4413">
          <cell r="A4413" t="str">
            <v>13.370.040-0</v>
          </cell>
          <cell r="B4413" t="str">
            <v>PAVIMENTACAO TIPO PLAQUEAMENTO, DE 40 X 80 X 10CM DE CONCR.(FCK=10MPA), JUNTA DE 2CM, INCL. PREP. DO TER.</v>
          </cell>
          <cell r="C4413" t="str">
            <v>M2</v>
          </cell>
        </row>
        <row r="4414">
          <cell r="A4414" t="str">
            <v>13.370.045-0</v>
          </cell>
          <cell r="B4414" t="str">
            <v>PAVIMENTACAO TIPO PLAQUAMENTO, DE 40 X 80 X 10CM DE CONCR.,C/TELA ESTRUT., JUNTA DE 2CM, INCL. PREP. DO TER.</v>
          </cell>
          <cell r="C4414" t="str">
            <v>M2</v>
          </cell>
        </row>
        <row r="4415">
          <cell r="A4415" t="str">
            <v>13.370.050-0</v>
          </cell>
          <cell r="B4415" t="str">
            <v>PAVIMENTACAO TIPO PLAQUEAMENTO, DE 40 X 80 X 10CM DE CONCR.,C/TELA ESTRUT., JUNTA DE 8CM C/GRAMA, INCL. PREP. DO TER.</v>
          </cell>
          <cell r="C4415" t="str">
            <v>M2</v>
          </cell>
        </row>
        <row r="4416">
          <cell r="A4416" t="str">
            <v>13.370.055-0</v>
          </cell>
          <cell r="B4416" t="str">
            <v>PAVIMENTACAO C/PLACAS DE CONCR. PRE-MOLDADAS, 40 X 40 X 6CM,ASSENT. C/ARG., EXCL. TOMADA DE JUNTAS E PREP. DO TER.</v>
          </cell>
          <cell r="C4416" t="str">
            <v>M2</v>
          </cell>
        </row>
        <row r="4417">
          <cell r="A4417" t="str">
            <v>13.370.060-0</v>
          </cell>
          <cell r="B4417" t="str">
            <v>PAVIMENTACAO TIPO PLAQUEAMENTO "IN SITU", P/PROT. DE IMPERMEABIL. C/ 60 X 60 X 2,5CM, REVESTIM. C/ARG.DE CIM.E AREIA 1:3</v>
          </cell>
          <cell r="C4417" t="str">
            <v>M2</v>
          </cell>
        </row>
        <row r="4418">
          <cell r="A4418" t="str">
            <v>13.370.500-0</v>
          </cell>
          <cell r="B4418" t="str">
            <v>UNIDADE DE REF. P/REPAROS EM PLAQUEAMENTO E RESPECTIVAS JUNTAS, INCL. RETIRADA DO MAT. DANIFICADO</v>
          </cell>
          <cell r="C4418" t="str">
            <v>UR</v>
          </cell>
        </row>
        <row r="4419">
          <cell r="A4419" t="str">
            <v>13.370.999-0</v>
          </cell>
          <cell r="B4419" t="str">
            <v>INDICE 13.370PATIO DE CONCRETO</v>
          </cell>
        </row>
        <row r="4420">
          <cell r="A4420" t="str">
            <v>13.371.010-0</v>
          </cell>
          <cell r="B4420" t="str">
            <v>PATIO DE CONCR. IMPORTADO DE USINA, EM QUADROS 1,00 X 1,00M,C/SARRAFOS DE PINHO DEINCORPORADO, EXCL. PREP. DO TER.</v>
          </cell>
          <cell r="C4420" t="str">
            <v>M2</v>
          </cell>
        </row>
        <row r="4421">
          <cell r="A4421" t="str">
            <v>13.371.015-0</v>
          </cell>
          <cell r="B4421" t="str">
            <v>PATIO DE CONCR. IMPORTADO DE USINA, EM QUADROS DE 1,50 X 1,50M, C/SARRAFOS DE PINHO INCORPORADOS, EXCL. PREP. DO TER.</v>
          </cell>
          <cell r="C4421" t="str">
            <v>M2</v>
          </cell>
        </row>
        <row r="4422">
          <cell r="A4422" t="str">
            <v>13.371.020-0</v>
          </cell>
          <cell r="B4422" t="str">
            <v>PATIO DE CONCR.,ESP. 12CM,IMPORTADO DE USINA,EM QUADROS DE 1,50X1,50M,C/SARRAFOS DE PINHO INCORPORADOS,EXCL.PREP.DO TER.</v>
          </cell>
          <cell r="C4422" t="str">
            <v>M2</v>
          </cell>
        </row>
        <row r="4423">
          <cell r="A4423" t="str">
            <v>13.371.025-0</v>
          </cell>
          <cell r="B4423" t="str">
            <v>PATIO DE CONCR.,ESP. 15CM,IMPORTADO DE USINA,EM QUADROS DE 1,50X1,50M,C/SARRAFOS DE PINHO INCORPORADOS,EXCL.PREP.DO TER.</v>
          </cell>
          <cell r="C4423" t="str">
            <v>M2</v>
          </cell>
        </row>
        <row r="4424">
          <cell r="A4424" t="str">
            <v>13.371.999-0</v>
          </cell>
          <cell r="B4424" t="str">
            <v>INDICE DA FAMILIA</v>
          </cell>
        </row>
        <row r="4425">
          <cell r="A4425" t="str">
            <v>13.373.010-0</v>
          </cell>
          <cell r="B4425" t="str">
            <v>PATIO DE CONCR. ARMADO CAPEADO C/AGREG. DE ALTA RESISTENCIA,ESP. DE 8 A 10CM, INCL. JUNTA, MAO-DE-OBRA E EQUIP.</v>
          </cell>
          <cell r="C4425" t="str">
            <v>M2</v>
          </cell>
        </row>
        <row r="4426">
          <cell r="A4426" t="str">
            <v>13.373.999-0</v>
          </cell>
          <cell r="B4426" t="str">
            <v>FAMILIA 13.373</v>
          </cell>
        </row>
        <row r="4427">
          <cell r="A4427" t="str">
            <v>13.375.010-0</v>
          </cell>
          <cell r="B4427" t="str">
            <v>CAMADA IMPERMEABILIZADORA DE PISO DE CONCR. SIMPLES, ESP. DE8CM, C/IMPERMEABILIZANTE DE PEGA NORMAL ADICIONADO A AGUA</v>
          </cell>
          <cell r="C4427" t="str">
            <v>M2</v>
          </cell>
        </row>
        <row r="4428">
          <cell r="A4428" t="str">
            <v>13.375.015-0</v>
          </cell>
          <cell r="B4428" t="str">
            <v>CAMADA IMPERMEABILIZADORA DE PISO DE CONCR. SIMPLES, ESP. DE10CM, C/IMPERMEABILIZANTE DE PEGA NORMAL ADICIONADO A AGUA</v>
          </cell>
          <cell r="C4428" t="str">
            <v>M2</v>
          </cell>
        </row>
        <row r="4429">
          <cell r="A4429" t="str">
            <v>13.375.999-0</v>
          </cell>
          <cell r="B4429" t="str">
            <v>INDICE 13.375CAMADA IMPERMEABILIZADORA DE PISO</v>
          </cell>
        </row>
        <row r="4430">
          <cell r="A4430" t="str">
            <v>13.380.010-0</v>
          </cell>
          <cell r="B4430" t="str">
            <v>PISO MARMORITE, ESP. DE 4CM DE ARG. DE CIM. E AREIA 1:4, CAMADA DE MARMORITE ESP. 1CM, GRANA Nº1 BRANCA, C/ 3 POLIMENTOS</v>
          </cell>
          <cell r="C4430" t="str">
            <v>M2</v>
          </cell>
        </row>
        <row r="4431">
          <cell r="A4431" t="str">
            <v>13.380.011-0</v>
          </cell>
          <cell r="B4431" t="str">
            <v>PISO MARMORITE, ESP. DE 4CM DE ARG. DE CIM. E AREIA 1:4, CAMADA DE MARMORITE ESP. 1CM, GRANA Nº1 PRETA, C/ 3 POLIMENTOS</v>
          </cell>
          <cell r="C4431" t="str">
            <v>M2</v>
          </cell>
        </row>
        <row r="4432">
          <cell r="A4432" t="str">
            <v>13.380.015-0</v>
          </cell>
          <cell r="B4432" t="str">
            <v>RODAPE DE MARMORITE 10 X 1CM, TERMINANDO EM CANTO RETO JUNTOAO PISO, FEITO C/CIM. E GRANA Nº1 BRANCA, POLIMENTO MANUAL</v>
          </cell>
          <cell r="C4432" t="str">
            <v>M</v>
          </cell>
        </row>
        <row r="4433">
          <cell r="A4433" t="str">
            <v>13.380.016-0</v>
          </cell>
          <cell r="B4433" t="str">
            <v>RODAPE DE MARMORITE 10 X 1CM, TERMINANDO EM CANTO RETO JUNTOAO PISO, FEITO C/CIM. E GRANA Nº1 PRETA, POLIMENTO MANUAL</v>
          </cell>
          <cell r="C4433" t="str">
            <v>M</v>
          </cell>
        </row>
        <row r="4434">
          <cell r="A4434" t="str">
            <v>13.380.020-0</v>
          </cell>
          <cell r="B4434" t="str">
            <v>ESCADA DE MARMORITE, CAPA E ESPELHO PRE-MOLDADOS EM OFICINA,FEITOS C/GRANA Nº1 BRANCA E CIM., C/CAMADA DE 6MM</v>
          </cell>
          <cell r="C4434" t="str">
            <v>M</v>
          </cell>
        </row>
        <row r="4435">
          <cell r="A4435" t="str">
            <v>13.380.021-0</v>
          </cell>
          <cell r="B4435" t="str">
            <v>ESCADA DE MARMORITE, CAPA E ESPELHO PRE-MOLDADOS EM OFICINA,FEITOS C/GRANA Nº1 PRETA E CIM., C/CAMADA DE 6MM</v>
          </cell>
          <cell r="C4435" t="str">
            <v>M</v>
          </cell>
        </row>
        <row r="4436">
          <cell r="A4436" t="str">
            <v>13.380.025-0</v>
          </cell>
          <cell r="B4436" t="str">
            <v>SOLEIRA, PEITORIL OU CHAPIM DE MARMORITE, PRE-MOLDADO EM OFICINA, FEITO C/GRANA Nº1 BRANCA E CIM., ESP. 6MM</v>
          </cell>
          <cell r="C4436" t="str">
            <v>M2</v>
          </cell>
        </row>
        <row r="4437">
          <cell r="A4437" t="str">
            <v>13.380.026-0</v>
          </cell>
          <cell r="B4437" t="str">
            <v>SOLEIRA, PEITORIL OU CHAPIM DE MARMORITE, PRE-MOLDADO EM OFICINA, FEITO C/GRANA Nº1 PRETA E CIM., ESP. 6MM</v>
          </cell>
          <cell r="C4437" t="str">
            <v>M2</v>
          </cell>
        </row>
        <row r="4438">
          <cell r="A4438" t="str">
            <v>13.380.999-0</v>
          </cell>
          <cell r="B4438" t="str">
            <v>INDICE 13.380PISO DE MARMORITE</v>
          </cell>
        </row>
        <row r="4439">
          <cell r="A4439" t="str">
            <v>13.381.050-0</v>
          </cell>
          <cell r="B4439" t="str">
            <v>JUNTA PLASTICA 17 X 3MM, P/PISO CONTINUO</v>
          </cell>
          <cell r="C4439" t="str">
            <v>M</v>
          </cell>
        </row>
        <row r="4440">
          <cell r="A4440" t="str">
            <v>13.381.051-0</v>
          </cell>
          <cell r="B4440" t="str">
            <v>JUNTA PLASTICA 27 X 3MM P/PISO CONTINUO</v>
          </cell>
          <cell r="C4440" t="str">
            <v>M</v>
          </cell>
        </row>
        <row r="4441">
          <cell r="A4441" t="str">
            <v>13.381.085-0</v>
          </cell>
          <cell r="B4441" t="str">
            <v>JUNTA MET. EM LATAO 17 X 0,71MM, P/PISO CONTINUO</v>
          </cell>
          <cell r="C4441" t="str">
            <v>M</v>
          </cell>
        </row>
        <row r="4442">
          <cell r="A4442" t="str">
            <v>13.381.999-0</v>
          </cell>
          <cell r="B4442" t="str">
            <v>INDICE 13.381JUNTAS P/PISO</v>
          </cell>
        </row>
        <row r="4443">
          <cell r="A4443" t="str">
            <v>13.382.001-0</v>
          </cell>
          <cell r="B4443" t="str">
            <v>JUNTA FORMADA DE ARG. DE CIM. E AREIA, NO TRACO 1:3, C/ 5 X5CM</v>
          </cell>
          <cell r="C4443" t="str">
            <v>M</v>
          </cell>
        </row>
        <row r="4444">
          <cell r="A4444" t="str">
            <v>13.382.999-0</v>
          </cell>
          <cell r="B4444" t="str">
            <v>INDICE DA FAMILIA</v>
          </cell>
        </row>
        <row r="4445">
          <cell r="A4445" t="str">
            <v>13.383.002-0</v>
          </cell>
          <cell r="B4445" t="str">
            <v>JUNTA IMPERMEABIL. DE HIDROASFALTO, CIM. E AREIA, NO TRACO 1:1:3, C/ 2,5 X 2,5CM</v>
          </cell>
          <cell r="C4445" t="str">
            <v>M</v>
          </cell>
        </row>
        <row r="4446">
          <cell r="A4446" t="str">
            <v>13.383.003-0</v>
          </cell>
          <cell r="B4446" t="str">
            <v>JUNTA IMPERMEABIL. DE HIDROASFALTO, CIM. E AREIA, NO TRACO 1:1:3, C/ 2 X 2,5CM</v>
          </cell>
          <cell r="C4446" t="str">
            <v>M</v>
          </cell>
        </row>
        <row r="4447">
          <cell r="A4447" t="str">
            <v>13.383.999-0</v>
          </cell>
          <cell r="B4447" t="str">
            <v>INDICE DA FAMILIA</v>
          </cell>
        </row>
        <row r="4448">
          <cell r="A4448" t="str">
            <v>13.384.001-0</v>
          </cell>
          <cell r="B4448" t="str">
            <v>JUNTA GRAMADA C/ 5CM DE LARG.</v>
          </cell>
          <cell r="C4448" t="str">
            <v>M</v>
          </cell>
        </row>
        <row r="4449">
          <cell r="A4449" t="str">
            <v>13.384.002-0</v>
          </cell>
          <cell r="B4449" t="str">
            <v>JUNTA GRAMADA C/ 8CM DE LARG.</v>
          </cell>
          <cell r="C4449" t="str">
            <v>M</v>
          </cell>
        </row>
        <row r="4450">
          <cell r="A4450" t="str">
            <v>13.384.999-0</v>
          </cell>
          <cell r="B4450" t="str">
            <v>INDICE DA FAMILIA</v>
          </cell>
        </row>
        <row r="4451">
          <cell r="A4451" t="str">
            <v>13.385.001-0</v>
          </cell>
          <cell r="B4451" t="str">
            <v>PISO DE ALTA RESISTENCIA, MONOLITICO, EM ARG. DE CIM. E AGREG. MINERAL, ESP.DE 0,8CM COR NATURAL, 3 POLIMENTOS,INCL.BASE</v>
          </cell>
          <cell r="C4451" t="str">
            <v>M2</v>
          </cell>
        </row>
        <row r="4452">
          <cell r="A4452" t="str">
            <v>13.385.002-0</v>
          </cell>
          <cell r="B4452" t="str">
            <v>PISO DE ALTA RESISTENCIA, MONOLITICO, EM ARG. DE CIM. E AGREG. MINERAL, ESP. DE 0,8CM COR PRETA, 3 POLIMENTOS, INCL.BASE</v>
          </cell>
          <cell r="C4452" t="str">
            <v>M2</v>
          </cell>
        </row>
        <row r="4453">
          <cell r="A4453" t="str">
            <v>13.385.005-0</v>
          </cell>
          <cell r="B4453" t="str">
            <v>RODAPE EM ARG. DE CIM. E AGREG. MINERAL, C/ 10CM DE ALT., COR NATURAL, 3 POLIMENTOS, JUNTO AO PISO EM MEIA CANA</v>
          </cell>
          <cell r="C4453" t="str">
            <v>M</v>
          </cell>
        </row>
        <row r="4454">
          <cell r="A4454" t="str">
            <v>13.385.006-0</v>
          </cell>
          <cell r="B4454" t="str">
            <v>RODAPE EM ARG. DE CIM. E AGREG. MINERAL, C/ 10CM DE ALT., COR PRETA, 3 POLIMENTOS, JUNTO AO PISO EM MEIA CANA</v>
          </cell>
          <cell r="C4454" t="str">
            <v>M</v>
          </cell>
        </row>
        <row r="4455">
          <cell r="A4455" t="str">
            <v>13.385.008-0</v>
          </cell>
          <cell r="B4455" t="str">
            <v>DEGRAU DE ESCADA, COMPOSTA DE CAPA E ESPELHO, EM ARG. DE CIM. E AGREG. MINERAIS, COR NATURAL DO CIM., INCL. 3 POLIMENTOS</v>
          </cell>
          <cell r="C4455" t="str">
            <v>M</v>
          </cell>
        </row>
        <row r="4456">
          <cell r="A4456" t="str">
            <v>13.385.009-0</v>
          </cell>
          <cell r="B4456" t="str">
            <v>DEGRAU DE ESCADA, EM ARG. DE CIM. E AGREG. MINERAL, COR PRETA, INCL. 3 POLIMENTOS</v>
          </cell>
          <cell r="C4456" t="str">
            <v>M</v>
          </cell>
        </row>
        <row r="4457">
          <cell r="A4457" t="str">
            <v>13.385.999-0</v>
          </cell>
          <cell r="B4457" t="str">
            <v>INDICE 13.385PISO DE ALTA RESISTENCIA</v>
          </cell>
        </row>
        <row r="4458">
          <cell r="A4458" t="str">
            <v>13.390.020-0</v>
          </cell>
          <cell r="B4458" t="str">
            <v>PISO VINILICO DE RESINA PVC PLASTIFICANTE, C/ 30 X 30CM, ESP. DE 2MM, ASSENT. C/FLASH SOBRE BASE EXIST.</v>
          </cell>
          <cell r="C4458" t="str">
            <v>M2</v>
          </cell>
        </row>
        <row r="4459">
          <cell r="A4459" t="str">
            <v>13.390.050-0</v>
          </cell>
          <cell r="B4459" t="str">
            <v>TESTEIRA EM MAT. VINILICO C/ 6CM DE LARG.</v>
          </cell>
          <cell r="C4459" t="str">
            <v>M</v>
          </cell>
        </row>
        <row r="4460">
          <cell r="A4460" t="str">
            <v>13.390.999-0</v>
          </cell>
          <cell r="B4460" t="str">
            <v>INDICE 13.390PISOS VINILICOS</v>
          </cell>
        </row>
        <row r="4461">
          <cell r="A4461" t="str">
            <v>13.391.500-0</v>
          </cell>
          <cell r="B4461" t="str">
            <v>RECOMPOSICAO DE PLACAS DE PISO DE MAT. VINILICO OU PLAST.</v>
          </cell>
          <cell r="C4461" t="str">
            <v>M2</v>
          </cell>
        </row>
        <row r="4462">
          <cell r="A4462" t="str">
            <v>13.391.999-0</v>
          </cell>
          <cell r="B4462" t="str">
            <v>FAMILIA 13.391</v>
          </cell>
          <cell r="C4462" t="str">
            <v>0</v>
          </cell>
        </row>
        <row r="4463">
          <cell r="A4463" t="str">
            <v>13.395.010-0</v>
          </cell>
          <cell r="B4463" t="str">
            <v>FORRACAO DE PISO C/CARPETE DE NYLON, ESP. 6MM, SOBRE BASE EXIST.</v>
          </cell>
          <cell r="C4463" t="str">
            <v>M2</v>
          </cell>
        </row>
        <row r="4464">
          <cell r="A4464" t="str">
            <v>13.395.011-0</v>
          </cell>
          <cell r="B4464" t="str">
            <v>FORRACAO DE PISO C/CARPETE DE NYLON, ESP. 10MM, SOBRE BASE EXIST.</v>
          </cell>
          <cell r="C4464" t="str">
            <v>M2</v>
          </cell>
        </row>
        <row r="4465">
          <cell r="A4465" t="str">
            <v>13.395.015-0</v>
          </cell>
          <cell r="B4465" t="str">
            <v>FORRACAO DE PISO C/CARPETE ESP. 5MM</v>
          </cell>
          <cell r="C4465" t="str">
            <v>M2</v>
          </cell>
        </row>
        <row r="4466">
          <cell r="A4466" t="str">
            <v>13.395.500-0</v>
          </cell>
          <cell r="B4466" t="str">
            <v>UNIDADE DE REF. P/FORN. E COLOC. DE TAPETE OU FORRACAO DE PISOS</v>
          </cell>
          <cell r="C4466" t="str">
            <v>UR</v>
          </cell>
        </row>
        <row r="4467">
          <cell r="A4467" t="str">
            <v>13.395.999-0</v>
          </cell>
          <cell r="B4467" t="str">
            <v>INDICE 13.395CARPETES</v>
          </cell>
        </row>
        <row r="4468">
          <cell r="A4468" t="str">
            <v>13.398.010-1</v>
          </cell>
          <cell r="B4468" t="str">
            <v>PISO DE TACOS DE IPE OU MAD. EQUIV., DE 7 X 21CM, FIX. E INCRUSTADOS C/PEDRISCOS, ASSENT. C/ARG.</v>
          </cell>
          <cell r="C4468" t="str">
            <v>M2</v>
          </cell>
        </row>
        <row r="4469">
          <cell r="A4469" t="str">
            <v>13.398.015-0</v>
          </cell>
          <cell r="B4469" t="str">
            <v>PISO DE IPE, LARG. 10CM, ESP. DE 2CM, PREGADO SOBRE REGUAS DE MACARANDUBA 1.1/2" X 3", EMBUTIDAS EM CONCR.</v>
          </cell>
          <cell r="C4469" t="str">
            <v>M2</v>
          </cell>
        </row>
        <row r="4470">
          <cell r="A4470" t="str">
            <v>13.398.016-0</v>
          </cell>
          <cell r="B4470" t="str">
            <v>PISO DE FRISO DE IPE C/ 20 X 2CM,PREGADO SOBRE BARROTEAMENTOOU REGUAS DE MACARANDUBA A CADA 50CM,EXCL.BARROTES E REGUAS</v>
          </cell>
          <cell r="C4470" t="str">
            <v>M2</v>
          </cell>
        </row>
        <row r="4471">
          <cell r="A4471" t="str">
            <v>13.398.017-0</v>
          </cell>
          <cell r="B4471" t="str">
            <v>REGUA DE MACARANDUBA TRAPEZOIDAL C/ 5 X 3CM, FIX. EM CONTRAPISO DE CIM. E AREIA 1:3, EXCL. CONTRAPISO</v>
          </cell>
          <cell r="C4471" t="str">
            <v>M</v>
          </cell>
        </row>
        <row r="4472">
          <cell r="A4472" t="str">
            <v>13.398.018-0</v>
          </cell>
          <cell r="B4472" t="str">
            <v>BARROTE DE MACARANDUBA DE 3 X 4.1/2", APOIADO EM PILARETES DE ALVEN.DE TIJ.MACICOS,OU OUTROS,DE 20 X 20CM,EXCL.PILARETES</v>
          </cell>
          <cell r="C4472" t="str">
            <v>M</v>
          </cell>
        </row>
        <row r="4473">
          <cell r="A4473" t="str">
            <v>13.398.020-0</v>
          </cell>
          <cell r="B4473" t="str">
            <v>RODAPE DE CANELA C/SECAO DE 5 X 2CM, PREGADO EM TACOS EMBUTIDOS NA ALVEN.</v>
          </cell>
          <cell r="C4473" t="str">
            <v>M</v>
          </cell>
        </row>
        <row r="4474">
          <cell r="A4474" t="str">
            <v>13.398.025-0</v>
          </cell>
          <cell r="B4474" t="str">
            <v>RODAPE DE CANELA C/SECAO DE 7 X 2CM, PREGADO EM TACOS EMBUTIDOS NA ALVEN.</v>
          </cell>
          <cell r="C4474" t="str">
            <v>M</v>
          </cell>
        </row>
        <row r="4475">
          <cell r="A4475" t="str">
            <v>13.398.030-0</v>
          </cell>
          <cell r="B4475" t="str">
            <v>RODAPE DE IPE, DE 10 X 2CM, ACAB. BOLEADO, FIX. EM TACOS EMBUTIDOS NA ALVEN.</v>
          </cell>
          <cell r="C4475" t="str">
            <v>M</v>
          </cell>
        </row>
        <row r="4476">
          <cell r="A4476" t="str">
            <v>13.398.999-0</v>
          </cell>
          <cell r="B4476" t="str">
            <v>INDICE 13.398PISOS TACOS IPE</v>
          </cell>
        </row>
        <row r="4477">
          <cell r="A4477" t="str">
            <v>13.400.500-0</v>
          </cell>
          <cell r="B4477" t="str">
            <v>UNIDADE DE REF. P/REFORMA EM FORRO, SOALHOS, ETC., INCL., RETIRADA DE MAT. EM CASO DE REFORMA</v>
          </cell>
          <cell r="C4477" t="str">
            <v>UR</v>
          </cell>
        </row>
        <row r="4478">
          <cell r="A4478" t="str">
            <v>13.400.999-0</v>
          </cell>
          <cell r="B4478" t="str">
            <v>INDICE 13.400PISO PARQUET PAULISTA</v>
          </cell>
        </row>
        <row r="4479">
          <cell r="A4479" t="str">
            <v>13.410.010-0</v>
          </cell>
          <cell r="B4479" t="str">
            <v>PISO DE PEDRA PORTUGUESA, ASSENT. SOBRE MISTURA DE CIM. E SAIBRO 1:5</v>
          </cell>
          <cell r="C4479" t="str">
            <v>M2</v>
          </cell>
        </row>
        <row r="4480">
          <cell r="A4480" t="str">
            <v>13.410.011-0</v>
          </cell>
          <cell r="B4480" t="str">
            <v>PISO DE PEDRA PORTUGUESA DESENHADO, 40% PRETA E 60% BRANCA,ASSENT. C/CIM. E SAIBRO 1:5</v>
          </cell>
          <cell r="C4480" t="str">
            <v>M2</v>
          </cell>
        </row>
        <row r="4481">
          <cell r="A4481" t="str">
            <v>13.410.012-0</v>
          </cell>
          <cell r="B4481" t="str">
            <v>PEDRA PORTUGUESA C/ 60% DE PEDRA BRANCA</v>
          </cell>
          <cell r="C4481" t="str">
            <v>M2</v>
          </cell>
        </row>
        <row r="4482">
          <cell r="A4482" t="str">
            <v>13.410.999-0</v>
          </cell>
          <cell r="B4482" t="str">
            <v>INDICE 13.410PISO PEDRA PORTUGUESA</v>
          </cell>
        </row>
        <row r="4483">
          <cell r="A4483" t="str">
            <v>13.411.500-0</v>
          </cell>
          <cell r="B4483" t="str">
            <v>RECOMPOSICAO DE PAVIMENT. DE PEDRA PORTUGUESA, ASSENT. C/CIM. E SAIBRO 1:5</v>
          </cell>
          <cell r="C4483" t="str">
            <v>M2</v>
          </cell>
        </row>
        <row r="4484">
          <cell r="A4484" t="str">
            <v>13.411.999-0</v>
          </cell>
          <cell r="B4484" t="str">
            <v>INDICE 13.411RECOMPOSICAO PAVIM.PEDRA PORTUGUESA</v>
          </cell>
        </row>
        <row r="4485">
          <cell r="A4485" t="str">
            <v>13.413.010-0</v>
          </cell>
          <cell r="B4485" t="str">
            <v>PISO DE PLACAS DE ARENITO, SAO TOME, ASSENT. C/ARG. DE CIM.,SAIBRO E AREIA 1:2:2</v>
          </cell>
          <cell r="C4485" t="str">
            <v>M2</v>
          </cell>
        </row>
        <row r="4486">
          <cell r="A4486" t="str">
            <v>13.413.020-0</v>
          </cell>
          <cell r="B4486" t="str">
            <v>PISO DE PLACAS DE ARDOSIA CINZA C/ 40 X 40CM, ESP. DE 1CM, ASSENT. C/ARG. DE CIM., SAIBRO E AREIA 1:2:2</v>
          </cell>
          <cell r="C4486" t="str">
            <v>M2</v>
          </cell>
        </row>
        <row r="4487">
          <cell r="A4487" t="str">
            <v>13.413.025-0</v>
          </cell>
          <cell r="B4487" t="str">
            <v>PISO DE PLACAS DE ARDOSIA CINZA C/ 30 X 30CM, ESP. DE 1CM, ASSENT. C/ARG. DE CIM., SAIBRO E AREIA 1:2:2</v>
          </cell>
          <cell r="C4487" t="str">
            <v>M2</v>
          </cell>
        </row>
        <row r="4488">
          <cell r="A4488" t="str">
            <v>13.413.030-0</v>
          </cell>
          <cell r="B4488" t="str">
            <v>RODAPE DE ARDOSIA C/ALT. DE 10CM, ASSENT. C/ARG. DE CIM., SAIBRO E AREIA 1:2:2, SOBRE CHAPISCO 1:3</v>
          </cell>
          <cell r="C4488" t="str">
            <v>M</v>
          </cell>
        </row>
        <row r="4489">
          <cell r="A4489" t="str">
            <v>13.413.999-0</v>
          </cell>
          <cell r="B4489" t="str">
            <v>INDICE 13.413PISO PLACA ARENITO</v>
          </cell>
        </row>
        <row r="4490">
          <cell r="A4490" t="str">
            <v>13.415.010-0</v>
          </cell>
          <cell r="B4490" t="str">
            <v>PISO DE BORRACHA SINT., SBR, PRETO, DE 50 X 50CM, ESP. DE 0,45CM, SUPERF. PASTILHADA, COLADO EM BASE EXIST.</v>
          </cell>
          <cell r="C4490" t="str">
            <v>M2</v>
          </cell>
        </row>
        <row r="4491">
          <cell r="A4491" t="str">
            <v>13.415.015-0</v>
          </cell>
          <cell r="B4491" t="str">
            <v>RODAPE DE BORRACHA SINT., SBR, PRETO, C/ 7 X 0,3CM, TEXTURADA SUPERF. LISA, COLADO SOBRE PAREDE EMBOCADA</v>
          </cell>
          <cell r="C4491" t="str">
            <v>M</v>
          </cell>
        </row>
        <row r="4492">
          <cell r="A4492" t="str">
            <v>13.415.020-0</v>
          </cell>
          <cell r="B4492" t="str">
            <v>DEGRAU DE ESCADA DE BORRACHA SINT., SBR, PRETO, C/ 50 X 32CM, SUPERF. PASTILHADA, COLADO EM BASE EXIST.</v>
          </cell>
          <cell r="C4492" t="str">
            <v>M</v>
          </cell>
        </row>
        <row r="4493">
          <cell r="A4493" t="str">
            <v>13.415.500-0</v>
          </cell>
          <cell r="B4493" t="str">
            <v>UNIDADE DE REF. P/PISO DE BORRACHA SINT., SBR, EM PLACAS OUEM LENCOL, COLOC. C/COLA SOBRE BASE EXIST.</v>
          </cell>
          <cell r="C4493" t="str">
            <v>UR</v>
          </cell>
        </row>
        <row r="4494">
          <cell r="A4494" t="str">
            <v>13.415.999-0</v>
          </cell>
          <cell r="B4494" t="str">
            <v>INDICE 13.415PISO PLURIGOMA</v>
          </cell>
        </row>
        <row r="4495">
          <cell r="A4495" t="str">
            <v>13.416.999-0</v>
          </cell>
          <cell r="B4495" t="str">
            <v>INDICE 13.416PISO DE BORRACHA</v>
          </cell>
        </row>
        <row r="4496">
          <cell r="A4496" t="str">
            <v>13.420.999-0</v>
          </cell>
          <cell r="B4496" t="str">
            <v>INDICE 13.420PISO VITRIFICADO PISOMALTE</v>
          </cell>
        </row>
        <row r="4497">
          <cell r="A4497" t="str">
            <v>13.460.010-0</v>
          </cell>
          <cell r="B4497" t="str">
            <v>PISO ELEVADO C/ 30CM, C/PLACAS DE MADEIRA AGLOMERADA OU ACO,ESP. DE 0,3CM, REVESTIM. LAMINADO, BASE DE ALUMINIO OU ACO</v>
          </cell>
          <cell r="C4497" t="str">
            <v>M2</v>
          </cell>
        </row>
        <row r="4498">
          <cell r="A4498" t="str">
            <v>13.460.500-0</v>
          </cell>
          <cell r="B4498" t="str">
            <v>UNIDADE DE REF. P/EXEC. DE PISO ELEVADO</v>
          </cell>
          <cell r="C4498" t="str">
            <v>UR</v>
          </cell>
        </row>
        <row r="4499">
          <cell r="A4499" t="str">
            <v>13.460.999-0</v>
          </cell>
          <cell r="B4499" t="str">
            <v>FAMILIA 13.460</v>
          </cell>
        </row>
        <row r="4500">
          <cell r="A4500" t="str">
            <v>13.468.010-0</v>
          </cell>
          <cell r="B4500" t="str">
            <v>CAMADA DE ISOLAMENTO EXECUTADA C/BL. DE CONCR. 10 X 20 X 40CM, CAPEADO C/ARG. DE CIM. E AREIA 1:4</v>
          </cell>
          <cell r="C4500" t="str">
            <v>M2</v>
          </cell>
        </row>
        <row r="4501">
          <cell r="A4501" t="str">
            <v>13.468.999-0</v>
          </cell>
          <cell r="B4501" t="str">
            <v>INDICE 13.468CAMADA DE ISOLAMENTO</v>
          </cell>
        </row>
        <row r="4502">
          <cell r="A4502" t="str">
            <v>13.469.010-0</v>
          </cell>
          <cell r="B4502" t="str">
            <v>CAMADA DE ISOLAMENTO EXECUTADA C/BL. DE CONCR. CELULAR, 10 X40 X 60CM, ASSENT. C/ARG. DE CIM. E SAIBRO 1:8</v>
          </cell>
          <cell r="C4502" t="str">
            <v>M2</v>
          </cell>
        </row>
        <row r="4503">
          <cell r="A4503" t="str">
            <v>13.469.999-0</v>
          </cell>
          <cell r="B4503" t="str">
            <v>INDICE 13.469CAMADA DE ISOLAMENTO DE CONCRETO CELULAR</v>
          </cell>
        </row>
        <row r="4504">
          <cell r="A4504" t="str">
            <v>CATEGORIA 14 - ESQUADRIAS DE PVC, FERRO, ALUMÍNIO OU MADEIRA, VIDRAÇAS E FERRAGENS</v>
          </cell>
        </row>
        <row r="4506">
          <cell r="A4506" t="str">
            <v>14.001.001-0</v>
          </cell>
          <cell r="B4506" t="str">
            <v>JANELA DE PVC, DE CORRER, 2 FL. MOVEIS, DE 1,20 X 1,20M</v>
          </cell>
          <cell r="C4506" t="str">
            <v>UN</v>
          </cell>
        </row>
        <row r="4507">
          <cell r="A4507" t="str">
            <v>14.001.006-0</v>
          </cell>
          <cell r="B4507" t="str">
            <v>JANELA DE PVC, DE CORRER, 4 FL., 2 FIXAS E 2 MOVEIS, DE 2,00X 1,20M</v>
          </cell>
          <cell r="C4507" t="str">
            <v>UN</v>
          </cell>
        </row>
        <row r="4508">
          <cell r="A4508" t="str">
            <v>14.001.011-0</v>
          </cell>
          <cell r="B4508" t="str">
            <v>JANELA DE PVC, DE CORRER, 4 FL., 2 FIXAS E 2 MOVEIS, DE 3,20X 2,00M, MAXIM-AR NAS EXTREM.</v>
          </cell>
          <cell r="C4508" t="str">
            <v>UN</v>
          </cell>
        </row>
        <row r="4509">
          <cell r="A4509" t="str">
            <v>14.001.016-0</v>
          </cell>
          <cell r="B4509" t="str">
            <v>JANELA DE PVC, DE PROJETAR TIPO MAXIM-AR, C/ 1 FL., DE 0,80X 0,80M</v>
          </cell>
          <cell r="C4509" t="str">
            <v>UN</v>
          </cell>
        </row>
        <row r="4510">
          <cell r="A4510" t="str">
            <v>14.001.030-0</v>
          </cell>
          <cell r="B4510" t="str">
            <v>PORTA DE PVC, 1 FL. C/TRAVESSA INTERMED., DE ABRIR, DE 0,80X 2,10M</v>
          </cell>
          <cell r="C4510" t="str">
            <v>UN</v>
          </cell>
        </row>
        <row r="4511">
          <cell r="A4511" t="str">
            <v>14.001.035-0</v>
          </cell>
          <cell r="B4511" t="str">
            <v>PORTA DE PVC, 1 FL. C/TRAVESSA INTERMED., DE ABRIR, DE 0,70X 2,10M</v>
          </cell>
          <cell r="C4511" t="str">
            <v>UN</v>
          </cell>
        </row>
        <row r="4512">
          <cell r="A4512" t="str">
            <v>14.001.040-0</v>
          </cell>
          <cell r="B4512" t="str">
            <v>PORTA DE PVC, 1 FL. C/TRAVESSA INTERMED., DE ABRIR, DE 0,60X 2,10M</v>
          </cell>
          <cell r="C4512" t="str">
            <v>UN</v>
          </cell>
        </row>
        <row r="4513">
          <cell r="A4513" t="str">
            <v>14.001.045-0</v>
          </cell>
          <cell r="B4513" t="str">
            <v>PORTA DE PVC, DE CORRER, 2 FL. MOVEIS C/TRAVESSA INTERMED.,DE 1,60 X 2,10M</v>
          </cell>
          <cell r="C4513" t="str">
            <v>UN</v>
          </cell>
        </row>
        <row r="4514">
          <cell r="A4514" t="str">
            <v>14.001.050-0</v>
          </cell>
          <cell r="B4514" t="str">
            <v>PORTA DE PVC, DE CORRER, 2 FL. MOVEIS C/TRAVESSA INTERMED.,DE 1,40 X 2,10M</v>
          </cell>
          <cell r="C4514" t="str">
            <v>UN</v>
          </cell>
        </row>
        <row r="4515">
          <cell r="A4515" t="str">
            <v>14.001.055-0</v>
          </cell>
          <cell r="B4515" t="str">
            <v>PORTA DE PVC, DE CORRER, 4 FL. C/TRAVESSA INTERMED., 2 FIXASE 2 MOVEIS, DE 2,00 X 2,10M</v>
          </cell>
          <cell r="C4515" t="str">
            <v>UN</v>
          </cell>
        </row>
        <row r="4516">
          <cell r="A4516" t="str">
            <v>14.001.100-0</v>
          </cell>
          <cell r="B4516" t="str">
            <v>VENEZIANA C/ALETAS DE PVC TRANSLUCIDAS E MONTANTES DE ALUMINIO NATURAL</v>
          </cell>
          <cell r="C4516" t="str">
            <v>M2</v>
          </cell>
        </row>
        <row r="4517">
          <cell r="A4517" t="str">
            <v>14.001.105-0</v>
          </cell>
          <cell r="B4517" t="str">
            <v>VENEZIANA C/ALETAS DE FIBERGLASS E MONTANTES DE ALUMINIO NATURAL</v>
          </cell>
          <cell r="C4517" t="str">
            <v>M2</v>
          </cell>
        </row>
        <row r="4518">
          <cell r="A4518" t="str">
            <v>14.001.110-0</v>
          </cell>
          <cell r="B4518" t="str">
            <v>VENEZIANA C/ALETAS DE PVC TRANSLUCIDAS E MONTANTES EM CHAPADE ACO GALV.</v>
          </cell>
          <cell r="C4518" t="str">
            <v>M2</v>
          </cell>
        </row>
        <row r="4519">
          <cell r="A4519" t="str">
            <v>14.001.115-0</v>
          </cell>
          <cell r="B4519" t="str">
            <v>VENEZIANA C/ALETAS DE FIBERGLASS E MONTANTES EM CHAPA DE ACOGALV.</v>
          </cell>
          <cell r="C4519" t="str">
            <v>M2</v>
          </cell>
        </row>
        <row r="4520">
          <cell r="A4520" t="str">
            <v>14.001.120-0</v>
          </cell>
          <cell r="B4520" t="str">
            <v>VENEZIANA C/ALETAS DE PVC TRANSLUCIDAS E MONTANTES EM ACO PRE-PINTADO</v>
          </cell>
          <cell r="C4520" t="str">
            <v>M2</v>
          </cell>
        </row>
        <row r="4521">
          <cell r="A4521" t="str">
            <v>14.001.125-0</v>
          </cell>
          <cell r="B4521" t="str">
            <v>VENEZIANA C/ALETAS DE FIBERGLASS E MONTANTES EM ACO PRE-PINTADO</v>
          </cell>
          <cell r="C4521" t="str">
            <v>M2</v>
          </cell>
        </row>
        <row r="4522">
          <cell r="A4522" t="str">
            <v>14.001.130-0</v>
          </cell>
          <cell r="B4522" t="str">
            <v>VENEZIANA EXT. DE ENROLAR, C/ESTEIRAS EM PVC RIGIDO E PERFISEM FºGALV.</v>
          </cell>
          <cell r="C4522" t="str">
            <v>M2</v>
          </cell>
        </row>
        <row r="4523">
          <cell r="A4523" t="str">
            <v>14.001.999-0</v>
          </cell>
          <cell r="B4523" t="str">
            <v>FAMILIA 14.001</v>
          </cell>
        </row>
        <row r="4524">
          <cell r="A4524" t="str">
            <v>14.002.010-0</v>
          </cell>
          <cell r="B4524" t="str">
            <v>PORTA DE FERRO ATE 1,00M DE LARG. EM BARRAS DE 1.1/4" X 5/16", UTILIZ. DOBRADICAS TIPO GONZO</v>
          </cell>
          <cell r="C4524" t="str">
            <v>M2</v>
          </cell>
        </row>
        <row r="4525">
          <cell r="A4525" t="str">
            <v>14.002.012-0</v>
          </cell>
          <cell r="B4525" t="str">
            <v>PORTA DE FERRO ATE 1,00M DE LARG.EM BARRAS DE 1.1/4" X 5/16", C/DOBRADICA 3" X 4" DE FºGALV.C/PINO,BOLAS E ANEL DE LATAO</v>
          </cell>
          <cell r="C4525" t="str">
            <v>M2</v>
          </cell>
        </row>
        <row r="4526">
          <cell r="A4526" t="str">
            <v>14.002.013-0</v>
          </cell>
          <cell r="B4526" t="str">
            <v>PORTA DE FERRO EM BARRAS HORIZ. DE 1.1/4" X 1/4" A CADA 10CM, REVEST. C/CHAPA DE FºGALV. 16</v>
          </cell>
          <cell r="C4526" t="str">
            <v>M2</v>
          </cell>
        </row>
        <row r="4527">
          <cell r="A4527" t="str">
            <v>14.002.014-0</v>
          </cell>
          <cell r="B4527" t="str">
            <v>PORTA DE FERRO EM BARRAS HORIZ. DE 1.1/4" X 1/4" A CADA 10CM, REVEST. C/CHAPA DE FºGALV. 16, C/ 60CM DE ALT.</v>
          </cell>
          <cell r="C4527" t="str">
            <v>M2</v>
          </cell>
        </row>
        <row r="4528">
          <cell r="A4528" t="str">
            <v>14.002.016-0</v>
          </cell>
          <cell r="B4528" t="str">
            <v>PORTAO DE FERRO, C/ 1 OU 2 FL., C/ALT. DE 1,00 A 1,50M; LARG. DE 1,00 A 3,00M; FORMADO P/BARRAS VERT.</v>
          </cell>
          <cell r="C4528" t="str">
            <v>M2</v>
          </cell>
        </row>
        <row r="4529">
          <cell r="A4529" t="str">
            <v>14.002.020-0</v>
          </cell>
          <cell r="B4529" t="str">
            <v>PORTA DE ENROLAR, CHAPA RAIADA 24, COMPLETA, C/GUIAS, EIXOSE MOLAS, C/FECHADURA E CADEADO DE PISO</v>
          </cell>
          <cell r="C4529" t="str">
            <v>M2</v>
          </cell>
        </row>
        <row r="4530">
          <cell r="A4530" t="str">
            <v>14.002.025-0</v>
          </cell>
          <cell r="B4530" t="str">
            <v>PORTA DE ENROLAR, EM PERFIS DE ACO EM "U", 20 X 20MM, FORMANDO RETANGULOS VAZADOS</v>
          </cell>
          <cell r="C4530" t="str">
            <v>M2</v>
          </cell>
        </row>
        <row r="4531">
          <cell r="A4531" t="str">
            <v>14.002.030-0</v>
          </cell>
          <cell r="B4531" t="str">
            <v>PORTAO DE CHAPA DE FºGALV. 16, C/ 2,50 A 3,00M DE ALT. E AREA TOTAL DE 6,00 A 9,00M2, EM 2 FL.</v>
          </cell>
          <cell r="C4531" t="str">
            <v>M2</v>
          </cell>
        </row>
        <row r="4532">
          <cell r="A4532" t="str">
            <v>14.002.032-0</v>
          </cell>
          <cell r="B4532" t="str">
            <v>PORTAO DE FERRO, DE 1 OU 2 FL., EM BARRAS VERT. DE 2" X 3/8", ESPACADAS DE 10CM</v>
          </cell>
          <cell r="C4532" t="str">
            <v>M2</v>
          </cell>
        </row>
        <row r="4533">
          <cell r="A4533" t="str">
            <v>14.002.034-0</v>
          </cell>
          <cell r="B4533" t="str">
            <v>PORTAO DE FERRO, DE 2 FL., SENDO 1 FIXA MED. 1,50 X 2,00M, EM BARRAS DE 2" X 3/8" ESPACADAS DE 10CM</v>
          </cell>
          <cell r="C4533" t="str">
            <v>M2</v>
          </cell>
        </row>
        <row r="4534">
          <cell r="A4534" t="str">
            <v>14.002.041-0</v>
          </cell>
          <cell r="B4534" t="str">
            <v>PORTA DE CELA, EM BARRAS VERT. DE 1" ESPACADAS DE 10CM</v>
          </cell>
          <cell r="C4534" t="str">
            <v>M2</v>
          </cell>
        </row>
        <row r="4535">
          <cell r="A4535" t="str">
            <v>14.002.046-0</v>
          </cell>
          <cell r="B4535" t="str">
            <v>PORTA DE FERRO, P/SUBESTACAO TRANSFORMADORA C/ 1 OU 2 FL.</v>
          </cell>
          <cell r="C4535" t="str">
            <v>M2</v>
          </cell>
        </row>
        <row r="4536">
          <cell r="A4536" t="str">
            <v>14.002.048-0</v>
          </cell>
          <cell r="B4536" t="str">
            <v>PORTAO DE FERRO, DE 1,00 X 2,10M; EM BARRAS DE 1/2", ESPACADA DE 10CM, FAIXA HORIZ. EM CHAPA DE FERRO DE 1/8" DE ESP.</v>
          </cell>
          <cell r="C4536" t="str">
            <v>M2</v>
          </cell>
        </row>
        <row r="4537">
          <cell r="A4537" t="str">
            <v>14.002.049-0</v>
          </cell>
          <cell r="B4537" t="str">
            <v>PORTAO EM TUBOS DE FºGALV. DE 1" E 1.1/2", C/ 2 FL., DE ABRIR, FECHAM. C/TELA DE ARAME GALV. Nº12, MALHA DE 2"</v>
          </cell>
          <cell r="C4537" t="str">
            <v>M2</v>
          </cell>
        </row>
        <row r="4538">
          <cell r="A4538" t="str">
            <v>14.002.050-0</v>
          </cell>
          <cell r="B4538" t="str">
            <v>PORTA DE CHAPA DE FºGALV. Nº18 EM ESTRUT. DE TUBOS DE FºGALV. DE 2,50 A 3,00M DE ALT. E AREA DE 6,00 A 9,00M2, EM 2 FL.</v>
          </cell>
          <cell r="C4538" t="str">
            <v>M2</v>
          </cell>
        </row>
        <row r="4539">
          <cell r="A4539" t="str">
            <v>14.002.051-0</v>
          </cell>
          <cell r="B4539" t="str">
            <v>PORTAO EM ESTRUT. DE TUBOS DE FºGALV. DE 1" E 1.1/2", C/ 2 FL. DE ABRIR, FECHAM. EM CHAPA DE FºGALV. Nº16</v>
          </cell>
          <cell r="C4539" t="str">
            <v>M2</v>
          </cell>
        </row>
        <row r="4540">
          <cell r="A4540" t="str">
            <v>14.002.055-0</v>
          </cell>
          <cell r="B4540" t="str">
            <v>PORTA CORTA FOGO DE 0,90 X 2,10M; 4,5CM DE ESP., REVEST. DECHAPA DE ACO</v>
          </cell>
          <cell r="C4540" t="str">
            <v>UN</v>
          </cell>
        </row>
        <row r="4541">
          <cell r="A4541" t="str">
            <v>14.002.075-0</v>
          </cell>
          <cell r="B4541" t="str">
            <v>BASCULANTE DE FERRO, DE 0,50 X 0,30M; EM CANTON. DE 3/4" X 1/8", C/ 1 BASCULA EM CANTON. DE 5/8" X 1/8"</v>
          </cell>
          <cell r="C4541" t="str">
            <v>UN</v>
          </cell>
        </row>
        <row r="4542">
          <cell r="A4542" t="str">
            <v>14.002.080-0</v>
          </cell>
          <cell r="B4542" t="str">
            <v>BASCULANTE DE FERRO, DE 0,50 X 0,50M; EM CANTON. DE 3/4" X 1/8", C/ 1 BASCULA EM CANTON. DE 5/8" X 1/8"</v>
          </cell>
          <cell r="C4542" t="str">
            <v>UN</v>
          </cell>
        </row>
        <row r="4543">
          <cell r="A4543" t="str">
            <v>14.002.086-0</v>
          </cell>
          <cell r="B4543" t="str">
            <v>BASCULANTE DE FERRO, EM CAIXILHO DE CANTON. DE 7/8" OU 3/4",P/AREA MAIOR QUE 0,50M2 E MENOR QUE 3,75M2</v>
          </cell>
          <cell r="C4543" t="str">
            <v>M2</v>
          </cell>
        </row>
        <row r="4544">
          <cell r="A4544" t="str">
            <v>14.002.090-0</v>
          </cell>
          <cell r="B4544" t="str">
            <v>JANELA C/ 4 MOD. DE BASCUL. DE FERRO DISPOSTO HORIZONTALMENTE, EM ESTRUT. DE MAD., FIX. EM QUADROS DE IPE C/ 5 X 10CM</v>
          </cell>
          <cell r="C4544" t="str">
            <v>M2</v>
          </cell>
        </row>
        <row r="4545">
          <cell r="A4545" t="str">
            <v>14.002.131-0</v>
          </cell>
          <cell r="B4545" t="str">
            <v>GRADE PANTOGRAFICA DE FERRO, P/JANELA OU PORTA, EM PERFIS "U", DE 3/4", C/ALT. ATE 2,20M</v>
          </cell>
          <cell r="C4545" t="str">
            <v>M2</v>
          </cell>
        </row>
        <row r="4546">
          <cell r="A4546" t="str">
            <v>14.002.133-0</v>
          </cell>
          <cell r="B4546" t="str">
            <v>GRADE DE FERRO, FORMADA P/BARRAS VERT. DE 1.1/2" X 3/8" E HORIZ. DE 2" X 3/8"</v>
          </cell>
          <cell r="C4546" t="str">
            <v>M2</v>
          </cell>
        </row>
        <row r="4547">
          <cell r="A4547" t="str">
            <v>14.002.134-0</v>
          </cell>
          <cell r="B4547" t="str">
            <v>GRADE DE FERRO ARTICULADA P/PROT. DE ESCADA, EXEC. EM VERGALHOES DE 3/8" E CONTORNO EM CANTON. DE 1", PADRAO CEHAB</v>
          </cell>
          <cell r="C4547" t="str">
            <v>M2</v>
          </cell>
        </row>
        <row r="4548">
          <cell r="A4548" t="str">
            <v>14.002.136-0</v>
          </cell>
          <cell r="B4548" t="str">
            <v>GRADE DE FERRO P/PROT. DE JANELA OU APARELHO DE AR CONDICIONADO, FORMADA P/BARRAS QUADRADAS DE 3/8"</v>
          </cell>
          <cell r="C4548" t="str">
            <v>M2</v>
          </cell>
        </row>
        <row r="4549">
          <cell r="A4549" t="str">
            <v>14.002.137-0</v>
          </cell>
          <cell r="B4549" t="str">
            <v>TELA P/PROT. DE JANELA, DE ARAME GALV. Nº12, C/MALHA DE 1",FIX. EM GRADE DE FERRO SECAO 3/4" X 1/8"</v>
          </cell>
          <cell r="C4549" t="str">
            <v>M2</v>
          </cell>
        </row>
        <row r="4550">
          <cell r="A4550" t="str">
            <v>14.002.145-0</v>
          </cell>
          <cell r="B4550" t="str">
            <v>GUARDA-CORPO DE FERRO EM LANCES DE 3,00 A 4,00M E 1,00M DE ALT., C/ 2 TRAVESSAS HORIZ. EM BARRAS DE 1.1/4" X 3/8"</v>
          </cell>
          <cell r="C4550" t="str">
            <v>M</v>
          </cell>
        </row>
        <row r="4551">
          <cell r="A4551" t="str">
            <v>14.002.150-0</v>
          </cell>
          <cell r="B4551" t="str">
            <v>GUARDA-CORPO DE FERRO EM LANCES DE 3,00 A 4,00M E 1,00M DE ALT., C/ 21 BARRAS VERT. DE 1/2" X 1/2"</v>
          </cell>
          <cell r="C4551" t="str">
            <v>M</v>
          </cell>
        </row>
        <row r="4552">
          <cell r="A4552" t="str">
            <v>14.002.155-0</v>
          </cell>
          <cell r="B4552" t="str">
            <v>GRADIL DE FERRO, ALT. DE 1,20M; EM BARRAS VERT. QUADRADAS DE5/8" E ESPACADAS DE 12,5CM; MONTANTES A CADA 1,50M</v>
          </cell>
          <cell r="C4552" t="str">
            <v>M</v>
          </cell>
        </row>
        <row r="4553">
          <cell r="A4553" t="str">
            <v>14.002.156-0</v>
          </cell>
          <cell r="B4553" t="str">
            <v>GRADE DE FECHAM., ALT. DE 1,50M; EXEC. C/TELA DE CHAPA DE FERRO EXPANDIDA DE 1,50 X 1,93M C/ESP. DE 3/16"</v>
          </cell>
          <cell r="C4553" t="str">
            <v>M</v>
          </cell>
        </row>
        <row r="4554">
          <cell r="A4554" t="str">
            <v>14.002.157-0</v>
          </cell>
          <cell r="B4554" t="str">
            <v>CORRIMAO DE TUBO DE FºGALV. DE 1.1/4", PRESO P/CHUMBADORES ACADA METRO</v>
          </cell>
          <cell r="C4554" t="str">
            <v>M</v>
          </cell>
        </row>
        <row r="4555">
          <cell r="A4555" t="str">
            <v>14.002.161-0</v>
          </cell>
          <cell r="B4555" t="str">
            <v>GRADE P/PRISAO EM BARRAS VERT. DE 1", ESPACADAS A CADA 10CME HORIZ. DE 1.3/4" X 1/2", A CADA 50CM</v>
          </cell>
          <cell r="C4555" t="str">
            <v>M2</v>
          </cell>
        </row>
        <row r="4556">
          <cell r="A4556" t="str">
            <v>14.002.162-0</v>
          </cell>
          <cell r="B4556" t="str">
            <v>PROTECAO DE SUBESTACAO ELETR. C/GRADE OU ALAMBRADO EM TELA DE ARAME GALV. Nº12, FIX. EM MONTANTE DE TUBOS GALV. DE 2"</v>
          </cell>
          <cell r="C4556" t="str">
            <v>M2</v>
          </cell>
        </row>
        <row r="4557">
          <cell r="A4557" t="str">
            <v>14.002.165-0</v>
          </cell>
          <cell r="B4557" t="str">
            <v>ESCADA DE MARINHEIRO, C/LARG. DE 0,40CM; EXEC. EM BARRA DE 1.1/2" X 1/4", DEGRAUS EM FERRO REDONDO DE 5/8"</v>
          </cell>
          <cell r="C4557" t="str">
            <v>M</v>
          </cell>
        </row>
        <row r="4558">
          <cell r="A4558" t="str">
            <v>14.002.171-0</v>
          </cell>
          <cell r="B4558" t="str">
            <v>PORTINHOLA P/ALCAPAO, CISTERNA OU CX. D'AGUA ELEVADA, EM CHAPA DE FºGALV. Nº16, MED. 0,80 X 0,80M</v>
          </cell>
          <cell r="C4558" t="str">
            <v>M2</v>
          </cell>
        </row>
        <row r="4559">
          <cell r="A4559" t="str">
            <v>14.002.185-0</v>
          </cell>
          <cell r="B4559" t="str">
            <v>PORTINHOLA DE CHAPA DE FºGALV. Nº16, MED. 0,60 X 0,40M; C/GUARNICAO DE CANTON. DE 3/4" X 1/8"</v>
          </cell>
          <cell r="C4559" t="str">
            <v>M2</v>
          </cell>
        </row>
        <row r="4560">
          <cell r="A4560" t="str">
            <v>14.002.300-0</v>
          </cell>
          <cell r="B4560" t="str">
            <v>SUPORTE P/APARELHO DE AR CONDICIONADO DE 1 A 2HP, EM CANTON.DE FERRO DE 1.1/4" X 1/8"</v>
          </cell>
          <cell r="C4560" t="str">
            <v>UN</v>
          </cell>
        </row>
        <row r="4561">
          <cell r="A4561" t="str">
            <v>14.002.310-0</v>
          </cell>
          <cell r="B4561" t="str">
            <v>ESQUADRIA MET., EM CHAPA DE ACO C/ADICAO DE COBRE, TIPO JAN.DE CORRER, MED. 2,00 X 1,20M; 4 FL. C/DIVISOES HORIZ.</v>
          </cell>
          <cell r="C4561" t="str">
            <v>UN</v>
          </cell>
        </row>
        <row r="4562">
          <cell r="A4562" t="str">
            <v>14.002.312-0</v>
          </cell>
          <cell r="B4562" t="str">
            <v>ESQUADRIA MET., EM CHAPA DE ACO C/ADICAO DE COBRE, TIPO JAN.DE CORRER, MED. 1,50 X 1,20M; 4 FL. C/DIVISOES HORIZ.</v>
          </cell>
          <cell r="C4562" t="str">
            <v>UN</v>
          </cell>
        </row>
        <row r="4563">
          <cell r="A4563" t="str">
            <v>14.002.313-0</v>
          </cell>
          <cell r="B4563" t="str">
            <v>ESQUADRIA MET., EM CHAPA DE ACO C/ADICAO DE COBRE, TIPO JAN.DE CORRER, MED. 1,20 X 1,00M; 4 FL. C/DIVISOES HORIZ.</v>
          </cell>
          <cell r="C4563" t="str">
            <v>UN</v>
          </cell>
        </row>
        <row r="4564">
          <cell r="A4564" t="str">
            <v>14.002.325-0</v>
          </cell>
          <cell r="B4564" t="str">
            <v>ESQUADRIA MET., EM CHAPA DE ACO C/ADICAO DE COBRE, TIPO JAN.DE CORRER, MED. 2,00 X 1,20M; 4 FL. C/DIVISOES HORIZ.</v>
          </cell>
          <cell r="C4564" t="str">
            <v>UN</v>
          </cell>
        </row>
        <row r="4565">
          <cell r="A4565" t="str">
            <v>14.002.330-0</v>
          </cell>
          <cell r="B4565" t="str">
            <v>ESQUADRIA MET., EM CHAPA DE ACO C/ADICAO DE COBRE, TIPO JAN.DE CORRER, MED. 1,50 X 1,20M; 4 FL. C/DIVISOES HORIZ.</v>
          </cell>
          <cell r="C4565" t="str">
            <v>UN</v>
          </cell>
        </row>
        <row r="4566">
          <cell r="A4566" t="str">
            <v>14.002.335-0</v>
          </cell>
          <cell r="B4566" t="str">
            <v>ESQUADRIA MET., EM CHAPA DE ACO C/ADICAO DE COBRE, TIPO JAN.DE CORRER, MED. 1,20 X 1,20M; 4 FL. C/DIVISOES HORIZ.</v>
          </cell>
          <cell r="C4566" t="str">
            <v>UN</v>
          </cell>
        </row>
        <row r="4567">
          <cell r="A4567" t="str">
            <v>14.002.340-0</v>
          </cell>
          <cell r="B4567" t="str">
            <v>ESQUADRIA MET., EM CHAPA DE ACO C/ADICAO DE COBRE, TIPO JAN.BASCUL., MED. 1,00 X 1,00M; FORMADA P/CAIXILHOS FIXOS</v>
          </cell>
          <cell r="C4567" t="str">
            <v>UN</v>
          </cell>
        </row>
        <row r="4568">
          <cell r="A4568" t="str">
            <v>14.002.345-0</v>
          </cell>
          <cell r="B4568" t="str">
            <v>ESQUADRIA MET., EM CHAPA DE ACO C/ADICAO DE COBRE, TIPO JAN.BASCUL., MED. 1,50 X 1,20M; FORMADA P/CAIXILHOS FIXOS</v>
          </cell>
          <cell r="C4568" t="str">
            <v>UN</v>
          </cell>
        </row>
        <row r="4569">
          <cell r="A4569" t="str">
            <v>14.002.350-0</v>
          </cell>
          <cell r="B4569" t="str">
            <v>ESQUADRIA MET., EM CHAPA DE ACO C/ADICAO DE COBRE, TIPO JAN.BASCUL., MED. 0,80 X 0,80M; 4 FL., 2 OU 3 ARTICULADAS</v>
          </cell>
          <cell r="C4569" t="str">
            <v>UN</v>
          </cell>
        </row>
        <row r="4570">
          <cell r="A4570" t="str">
            <v>14.002.355-0</v>
          </cell>
          <cell r="B4570" t="str">
            <v>ESQUADRIA MET., EM CHAPA DE ACO C/ADICAO DE COBRE, TIPO JAN.BASCUL., MED. 0,60 X 0,80M; 4 FL., 2 OU 3 ARTICULADAS</v>
          </cell>
          <cell r="C4570" t="str">
            <v>UN</v>
          </cell>
        </row>
        <row r="4571">
          <cell r="A4571" t="str">
            <v>14.002.360-0</v>
          </cell>
          <cell r="B4571" t="str">
            <v>ESQUADRIA MET., EM CHAPA DE ACO C/ADICAO DE COBRE, TIPO JAN.BASCUL., MED. 0,60 X 0,60M; 4FL., 2 OU 3 ARTICULADAS</v>
          </cell>
          <cell r="C4571" t="str">
            <v>UN</v>
          </cell>
        </row>
        <row r="4572">
          <cell r="A4572" t="str">
            <v>14.002.370-0</v>
          </cell>
          <cell r="B4572" t="str">
            <v>ESQUADRIA MET., EM CHAPA DE ACO C/ADICAO DE COBRE, TIPO PORTA DE ABRIR, MED. 0,80 X 2,10M; C/ 1 FL. CHAPEADA</v>
          </cell>
          <cell r="C4572" t="str">
            <v>UN</v>
          </cell>
        </row>
        <row r="4573">
          <cell r="A4573" t="str">
            <v>14.002.500-0</v>
          </cell>
          <cell r="B4573" t="str">
            <v>UNIDADE DE REF. P/ FORN. E/OU REPARO EM PECAS DE SERRALHERIA</v>
          </cell>
          <cell r="C4573" t="str">
            <v>UR</v>
          </cell>
        </row>
        <row r="4574">
          <cell r="A4574" t="str">
            <v>14.002.505-0</v>
          </cell>
          <cell r="B4574" t="str">
            <v>UNIDADE DE REF. P/REPARO DE PORTAS DE FERRO</v>
          </cell>
          <cell r="C4574" t="str">
            <v>UR</v>
          </cell>
        </row>
        <row r="4575">
          <cell r="A4575" t="str">
            <v>14.002.510-0</v>
          </cell>
          <cell r="B4575" t="str">
            <v>UNIDADE DE REF. P/REPARO DE PORTOES DE FERRO</v>
          </cell>
          <cell r="C4575" t="str">
            <v>UR</v>
          </cell>
        </row>
        <row r="4576">
          <cell r="A4576" t="str">
            <v>14.002.515-0</v>
          </cell>
          <cell r="B4576" t="str">
            <v>UNIDADE DE REF. P/REPARO DE GRADES OU PORTAS DE CELA</v>
          </cell>
          <cell r="C4576" t="str">
            <v>UR</v>
          </cell>
        </row>
        <row r="4577">
          <cell r="A4577" t="str">
            <v>14.002.520-0</v>
          </cell>
          <cell r="B4577" t="str">
            <v>UNIDADE DE REF. P/REPARO DE JANELAS DE FERRO DE CORRER</v>
          </cell>
          <cell r="C4577" t="str">
            <v>UR</v>
          </cell>
        </row>
        <row r="4578">
          <cell r="A4578" t="str">
            <v>14.002.525-0</v>
          </cell>
          <cell r="B4578" t="str">
            <v>UNIDADE DE REF. P/REPARO DE BASCULANTES DE FERRO</v>
          </cell>
          <cell r="C4578" t="str">
            <v>UR</v>
          </cell>
        </row>
        <row r="4579">
          <cell r="A4579" t="str">
            <v>14.002.530-0</v>
          </cell>
          <cell r="B4579" t="str">
            <v>UNIDADE DE REF. P/REPARO DE GRADES DE FERRO C/ OU S/TELA</v>
          </cell>
          <cell r="C4579" t="str">
            <v>UR</v>
          </cell>
        </row>
        <row r="4580">
          <cell r="A4580" t="str">
            <v>14.002.535-0</v>
          </cell>
          <cell r="B4580" t="str">
            <v>UNIDADE DE REF. P/REPARO DE GRADIL OU GUARDA-CORPO DE FERRO</v>
          </cell>
          <cell r="C4580" t="str">
            <v>UR</v>
          </cell>
        </row>
        <row r="4581">
          <cell r="A4581" t="str">
            <v>14.002.999-0</v>
          </cell>
          <cell r="B4581" t="str">
            <v>FAMILIA 14.002ESQUADRIAS DE FERRO</v>
          </cell>
        </row>
        <row r="4582">
          <cell r="A4582" t="str">
            <v>14.003.016-0</v>
          </cell>
          <cell r="B4582" t="str">
            <v>JANELA DE ALUMINIO ANODIZADO DE CORRER, MED. 1,50 X 1,50M; 2FL. DE CORRER E BANDEIRA</v>
          </cell>
          <cell r="C4582" t="str">
            <v>M2</v>
          </cell>
        </row>
        <row r="4583">
          <cell r="A4583" t="str">
            <v>14.003.020-0</v>
          </cell>
          <cell r="B4583" t="str">
            <v>JANELA DE ALUMINIO ANODIZADO DE CORRER, MED. 2,50 X 1,50M; 2FL. FIXAS E 2 DE CORRER</v>
          </cell>
          <cell r="C4583" t="str">
            <v>M2</v>
          </cell>
        </row>
        <row r="4584">
          <cell r="A4584" t="str">
            <v>14.003.025-0</v>
          </cell>
          <cell r="B4584" t="str">
            <v>JANELA DE ALUMINIO ANODIZADO DE CORRER, MED. 1,50 X 1,20M; C/ 2 FL. DE CORRER</v>
          </cell>
          <cell r="C4584" t="str">
            <v>M2</v>
          </cell>
        </row>
        <row r="4585">
          <cell r="A4585" t="str">
            <v>14.003.031-0</v>
          </cell>
          <cell r="B4585" t="str">
            <v>JANELA DE ALUMINIO ANODIZADO DE CORRER, MED. 2,00 X 1,20M; C/ 2 FL. FIXAS E 2 DE CORRER</v>
          </cell>
          <cell r="C4585" t="str">
            <v>M2</v>
          </cell>
        </row>
        <row r="4586">
          <cell r="A4586" t="str">
            <v>14.003.035-0</v>
          </cell>
          <cell r="B4586" t="str">
            <v>JANELA DE ALUMINIO ANODIZADO, TIPO MAXIM-AR, MED. 0,60 X 0,60M, C/ 1 PAINEL DESLIZANTE PROJETANTE</v>
          </cell>
          <cell r="C4586" t="str">
            <v>M2</v>
          </cell>
        </row>
        <row r="4587">
          <cell r="A4587" t="str">
            <v>14.003.046-0</v>
          </cell>
          <cell r="B4587" t="str">
            <v>JANELA DE ALUMINIO ANODIZADO, TIPO MAXIM-AR, MED. 0,60 X 0,90M, C/ 1 PAINEL DESLIZANTE PROJETANTE</v>
          </cell>
          <cell r="C4587" t="str">
            <v>M2</v>
          </cell>
        </row>
        <row r="4588">
          <cell r="A4588" t="str">
            <v>14.003.050-0</v>
          </cell>
          <cell r="B4588" t="str">
            <v>JANELA DE ALUMINIO ANODIZADO, TIPO PROJETANTE, MED. 0,60 X 0,60M, C/ 1 PAINEL PROJETANTE</v>
          </cell>
          <cell r="C4588" t="str">
            <v>M2</v>
          </cell>
        </row>
        <row r="4589">
          <cell r="A4589" t="str">
            <v>14.003.055-0</v>
          </cell>
          <cell r="B4589" t="str">
            <v>JANELA DE ALUMINIO ANODIZADO, TIPO PROJETANTE, MED. 0,60 X 0,90M, C/ 1 PAINEL PROJETANTE</v>
          </cell>
          <cell r="C4589" t="str">
            <v>M2</v>
          </cell>
        </row>
        <row r="4590">
          <cell r="A4590" t="str">
            <v>14.003.061-0</v>
          </cell>
          <cell r="B4590" t="str">
            <v>JANELA DE ALUMINIO ANODIZADO, TIPO PIVOTANTE, MED. 0,60 X 0,60M, C/PAINEL PIVOTANTE VERT.</v>
          </cell>
          <cell r="C4590" t="str">
            <v>M2</v>
          </cell>
        </row>
        <row r="4591">
          <cell r="A4591" t="str">
            <v>14.003.065-0</v>
          </cell>
          <cell r="B4591" t="str">
            <v>JANELA DE ALUMINIO ANODIZADO, TIPO PIVOTANTE, MED. 0,60 X 0,90M, C/PAINEL PIVOTANTE VERT.</v>
          </cell>
          <cell r="C4591" t="str">
            <v>M2</v>
          </cell>
        </row>
        <row r="4592">
          <cell r="A4592" t="str">
            <v>14.003.070-0</v>
          </cell>
          <cell r="B4592" t="str">
            <v>JANELA BASCUL. DE ALUMINIO ANODIZADO, MED. 1,20 X 0,60M; C/2 ALAVANCAS DE COMANDO</v>
          </cell>
          <cell r="C4592" t="str">
            <v>M2</v>
          </cell>
        </row>
        <row r="4593">
          <cell r="A4593" t="str">
            <v>14.003.076-0</v>
          </cell>
          <cell r="B4593" t="str">
            <v>JANELA BASCUL. DE ALUMINIO ANODIZADO, MED. 2,00 X 1,00M; 2 ORDENS DE 5 BASCULAS, C/ 2 ALAVANCAS DE COMANDO</v>
          </cell>
          <cell r="C4593" t="str">
            <v>M2</v>
          </cell>
        </row>
        <row r="4594">
          <cell r="A4594" t="str">
            <v>14.003.080-0</v>
          </cell>
          <cell r="B4594" t="str">
            <v>PORTA DE ALUMINIO ANODIZADO, MED. 0,80 X 2,10M; TENDO 1 CONTRA-PINAZIO DIVIDINDO A ESQUADRIA EM 2 VAZIOS P/VIDRO</v>
          </cell>
          <cell r="C4594" t="str">
            <v>M2</v>
          </cell>
        </row>
        <row r="4595">
          <cell r="A4595" t="str">
            <v>14.003.085-0</v>
          </cell>
          <cell r="B4595" t="str">
            <v>PORTA DE ALUMINIO ANODIZADO, MED. 1,60 X 2,10M, 2 FL. DE ABRIR, TENDO CONTRA-PINAZIO DIVIDINDO A ESQUADRIA EM 2 VAZIOS</v>
          </cell>
          <cell r="C4595" t="str">
            <v>M2</v>
          </cell>
        </row>
        <row r="4596">
          <cell r="A4596" t="str">
            <v>14.003.091-0</v>
          </cell>
          <cell r="B4596" t="str">
            <v>PORTA DE ALUMINIO ANODIZADO, DE CORRER, MED. 1,60 X 2,10M, C/ 2 FL. TENDO 1 CONTRA-PINAZIO DIVIDINDO A ESQUADRIA</v>
          </cell>
          <cell r="C4596" t="str">
            <v>M2</v>
          </cell>
        </row>
        <row r="4597">
          <cell r="A4597" t="str">
            <v>14.003.121-0</v>
          </cell>
          <cell r="B4597" t="str">
            <v>JANELA DE CORRER DE ALUMINIO ANODIZADO FOSCO, C/ 8 FL. DE 1,20M DE ALT. E BANDEIRA DE 0,40M</v>
          </cell>
          <cell r="C4597" t="str">
            <v>M2</v>
          </cell>
        </row>
        <row r="4598">
          <cell r="A4598" t="str">
            <v>14.003.130-0</v>
          </cell>
          <cell r="B4598" t="str">
            <v>JANELA DE ALUMINIO ANODIZADO FOSCO, TIPO MAXIM-AR, C/ 0,90MDE ALT. EM 4 MODULOS</v>
          </cell>
          <cell r="C4598" t="str">
            <v>M2</v>
          </cell>
        </row>
        <row r="4599">
          <cell r="A4599" t="str">
            <v>14.003.145-0</v>
          </cell>
          <cell r="B4599" t="str">
            <v>JANELA DE ALUMINIO ANODIZADO FOSCO, TIPO MAXIM-AR, C/ 0,50MDE ALT. EM 4 MODULOS</v>
          </cell>
          <cell r="C4599" t="str">
            <v>M2</v>
          </cell>
        </row>
        <row r="4600">
          <cell r="A4600" t="str">
            <v>14.003.151-0</v>
          </cell>
          <cell r="B4600" t="str">
            <v>JANELA DE ALUMINIO ANODIZADO FOSCO, TIPO MAXIM-AR, DE 0,80 X0,50M</v>
          </cell>
          <cell r="C4600" t="str">
            <v>M2</v>
          </cell>
        </row>
        <row r="4601">
          <cell r="A4601" t="str">
            <v>14.003.155-0</v>
          </cell>
          <cell r="B4601" t="str">
            <v>PORTA DE ALUMINIO DE CORRER, MED. 5,70 X 2,70M, C/CONTRAMARCO</v>
          </cell>
          <cell r="C4601" t="str">
            <v>M2</v>
          </cell>
        </row>
        <row r="4602">
          <cell r="A4602" t="str">
            <v>14.003.160-0</v>
          </cell>
          <cell r="B4602" t="str">
            <v>CAIXILHO FIXO DE ALUMINIO ANODIZADO, EM VENEZIANA</v>
          </cell>
          <cell r="C4602" t="str">
            <v>M2</v>
          </cell>
        </row>
        <row r="4603">
          <cell r="A4603" t="str">
            <v>14.003.163-0</v>
          </cell>
          <cell r="B4603" t="str">
            <v>CAIXILHO FIXO DE ALUMINIO ANODIZADO P/VIDRO</v>
          </cell>
          <cell r="C4603" t="str">
            <v>M2</v>
          </cell>
        </row>
        <row r="4604">
          <cell r="A4604" t="str">
            <v>14.003.170-0</v>
          </cell>
          <cell r="B4604" t="str">
            <v>PROTECAO DE ARESTAS DE PAREDE EM CANTON. DE ALUMINIO DE 1.1/2' X 1/8"</v>
          </cell>
          <cell r="C4604" t="str">
            <v>M</v>
          </cell>
        </row>
        <row r="4605">
          <cell r="A4605" t="str">
            <v>14.003.175-0</v>
          </cell>
          <cell r="B4605" t="str">
            <v>CANTONEIRA DE ALUMINIO DE ABAS IGUAIS DE 1/2" X 1/2" X 1/8"PREFORCO DE CANTO DE PAREDE (ARESTA VIVA)</v>
          </cell>
          <cell r="C4605" t="str">
            <v>M</v>
          </cell>
        </row>
        <row r="4606">
          <cell r="A4606" t="str">
            <v>14.003.180-0</v>
          </cell>
          <cell r="B4606" t="str">
            <v>CANTONEIRA DE ALUMINIO DE ABAS IGUAIS DE 3/4" X 3/4" X 1/8"P/REFORCO DE CANTO DE PAREDE (ARESTA VIVA)</v>
          </cell>
          <cell r="C4606" t="str">
            <v>M</v>
          </cell>
        </row>
        <row r="4607">
          <cell r="A4607" t="str">
            <v>14.003.500-0</v>
          </cell>
          <cell r="B4607" t="str">
            <v>UNIDADE DE REF. P/FORN. E/OU REPARO DE ESQUADRIAS DE ALUMINIO</v>
          </cell>
          <cell r="C4607" t="str">
            <v>UR</v>
          </cell>
        </row>
        <row r="4608">
          <cell r="A4608" t="str">
            <v>14.003.505-0</v>
          </cell>
          <cell r="B4608" t="str">
            <v>UNIDADE DE REF. P/REPARO DE JANELAS DE ALUMINIO</v>
          </cell>
          <cell r="C4608" t="str">
            <v>UR</v>
          </cell>
        </row>
        <row r="4609">
          <cell r="A4609" t="str">
            <v>14.003.510-0</v>
          </cell>
          <cell r="B4609" t="str">
            <v>UNIDADE DE REF. P/REPARO DE PORTAS DE ALUMINIO</v>
          </cell>
          <cell r="C4609" t="str">
            <v>UR</v>
          </cell>
        </row>
        <row r="4610">
          <cell r="A4610" t="str">
            <v>14.003.515-0</v>
          </cell>
          <cell r="B4610" t="str">
            <v>UNIDADE DE REF. P/REPARO DE GRADIL OU GUARDA-CORPO DE ALUMINIO</v>
          </cell>
          <cell r="C4610" t="str">
            <v>UR</v>
          </cell>
        </row>
        <row r="4611">
          <cell r="A4611" t="str">
            <v>14.003.520-0</v>
          </cell>
          <cell r="B4611" t="str">
            <v>UNIDADE DE REF. P/REPARO DE DIVISORIAS EM PERFIS DE ALUMINIO</v>
          </cell>
          <cell r="C4611" t="str">
            <v>UR</v>
          </cell>
        </row>
        <row r="4612">
          <cell r="A4612" t="str">
            <v>14.003.999-0</v>
          </cell>
          <cell r="B4612" t="str">
            <v>FAMILIA 14.003ESQUADRIAS DE ALUMINIO</v>
          </cell>
        </row>
        <row r="4613">
          <cell r="A4613" t="str">
            <v>14.004.010-0</v>
          </cell>
          <cell r="B4613" t="str">
            <v>VIDRO PLANO TRANSPARENTE, COMUM, DE 3MM DE ESP., INDICADO P/VAOS ATE 1,00 X 0,80M</v>
          </cell>
          <cell r="C4613" t="str">
            <v>M2</v>
          </cell>
        </row>
        <row r="4614">
          <cell r="A4614" t="str">
            <v>14.004.015-0</v>
          </cell>
          <cell r="B4614" t="str">
            <v>VIDRO PLANO TRANSPARENTE, COMUM, DE 4MM DE ESP., INDICADO P/VAOS ATE 1,60 X 0,80M</v>
          </cell>
          <cell r="C4614" t="str">
            <v>M2</v>
          </cell>
        </row>
        <row r="4615">
          <cell r="A4615" t="str">
            <v>14.004.020-0</v>
          </cell>
          <cell r="B4615" t="str">
            <v>VIDRO PLANO TRANSPARENTE, COMUM, DE 5MM DE ESP., INDICADO P/VAOS ATE 2,10 X 1,00M</v>
          </cell>
          <cell r="C4615" t="str">
            <v>M2</v>
          </cell>
        </row>
        <row r="4616">
          <cell r="A4616" t="str">
            <v>14.004.025-0</v>
          </cell>
          <cell r="B4616" t="str">
            <v>VIDRO PLANO TRANSPARENTE, COMUM, DE 6MM DE ESP., INDICADO P/VAOS ATE 2,10 X 1,40M</v>
          </cell>
          <cell r="C4616" t="str">
            <v>M2</v>
          </cell>
        </row>
        <row r="4617">
          <cell r="A4617" t="str">
            <v>14.004.040-0</v>
          </cell>
          <cell r="B4617" t="str">
            <v>VIDRO TRANSPARENTE, FANTASIA, DE 4MM DE ESP., DO TIPO MARTELADO, ARTICO OU LIXA</v>
          </cell>
          <cell r="C4617" t="str">
            <v>M2</v>
          </cell>
        </row>
        <row r="4618">
          <cell r="A4618" t="str">
            <v>14.004.045-0</v>
          </cell>
          <cell r="B4618" t="str">
            <v>VIDRO TRANSPARENTE, FANTASIA, DE 4MM DE ESP., DO TIPO CANELADO</v>
          </cell>
          <cell r="C4618" t="str">
            <v>M2</v>
          </cell>
        </row>
        <row r="4619">
          <cell r="A4619" t="str">
            <v>14.004.046-0</v>
          </cell>
          <cell r="B4619" t="str">
            <v>VIDRO ARAMADO, 7MM DE ESP.</v>
          </cell>
          <cell r="C4619" t="str">
            <v>M2</v>
          </cell>
        </row>
        <row r="4620">
          <cell r="A4620" t="str">
            <v>14.004.060-0</v>
          </cell>
          <cell r="B4620" t="str">
            <v>VIDRO COLORIDO, FUME, DE 4MM DE ESP.</v>
          </cell>
          <cell r="C4620" t="str">
            <v>M2</v>
          </cell>
        </row>
        <row r="4621">
          <cell r="A4621" t="str">
            <v>14.004.100-0</v>
          </cell>
          <cell r="B4621" t="str">
            <v>ESPELHO DE CRISTAL DE 4MM DE ESP., C/MOLDURA DE MAD.</v>
          </cell>
          <cell r="C4621" t="str">
            <v>M2</v>
          </cell>
        </row>
        <row r="4622">
          <cell r="A4622" t="str">
            <v>14.004.120-0</v>
          </cell>
          <cell r="B4622" t="str">
            <v>VIDRO TEMPERADO, INCOLOR, DE 10MM, P/PORTAS OU PAINEIS FIXOS</v>
          </cell>
          <cell r="C4622" t="str">
            <v>M2</v>
          </cell>
        </row>
        <row r="4623">
          <cell r="A4623" t="str">
            <v>14.004.121-0</v>
          </cell>
          <cell r="B4623" t="str">
            <v>VIDRO TEMPERADO, INCOLOR, DE 6MM DE ESP., CAIXILHO EM MAD.,ALUMINIO OU FERRO</v>
          </cell>
          <cell r="C4623" t="str">
            <v>M2</v>
          </cell>
        </row>
        <row r="4624">
          <cell r="A4624" t="str">
            <v>14.004.999-0</v>
          </cell>
          <cell r="B4624" t="str">
            <v>FAMILIA 14.004</v>
          </cell>
        </row>
        <row r="4625">
          <cell r="A4625" t="str">
            <v>14.005.999-0</v>
          </cell>
          <cell r="B4625" t="str">
            <v>FAMILIA 14.005</v>
          </cell>
        </row>
        <row r="4626">
          <cell r="A4626" t="str">
            <v>14.006.010-0</v>
          </cell>
          <cell r="B4626" t="str">
            <v>PORTA COMP. DE CEDRO OU CANELA, DE 80 X 210 X 3CM, FOLHEADANAS 2 FACES</v>
          </cell>
          <cell r="C4626" t="str">
            <v>UN</v>
          </cell>
        </row>
        <row r="4627">
          <cell r="A4627" t="str">
            <v>14.006.012-0</v>
          </cell>
          <cell r="B4627" t="str">
            <v>PORTA COMP. DE CEDRO OU CANELA, DE 70 X 210 X 3CM, FOLHEADANAS 2 FACES</v>
          </cell>
          <cell r="C4627" t="str">
            <v>UN</v>
          </cell>
        </row>
        <row r="4628">
          <cell r="A4628" t="str">
            <v>14.006.014-0</v>
          </cell>
          <cell r="B4628" t="str">
            <v>PORTA COMP. DE CEDRO OU CANELA, DE 60 X 210 X 3CM, FOLHEADANAS 2 FACES</v>
          </cell>
          <cell r="C4628" t="str">
            <v>UN</v>
          </cell>
        </row>
        <row r="4629">
          <cell r="A4629" t="str">
            <v>14.006.017-0</v>
          </cell>
          <cell r="B4629" t="str">
            <v>PORTA COMP. DE CEDRO OU CANELA, DE 60 X 210 X 3CM, FOLHEADANAS 2 FACES, EXCL. FORN. DE ADUELA E ALIZAR</v>
          </cell>
          <cell r="C4629" t="str">
            <v>UN</v>
          </cell>
        </row>
        <row r="4630">
          <cell r="A4630" t="str">
            <v>14.006.019-0</v>
          </cell>
          <cell r="B4630" t="str">
            <v>PORTA COMP. DE CEDRO OU CANELA, DE 70 X 210 X 3CM, FOLHEADANAS 2 FACES, EXCL. FORN. DE ADUELA E ALIZAR</v>
          </cell>
          <cell r="C4630" t="str">
            <v>UN</v>
          </cell>
        </row>
        <row r="4631">
          <cell r="A4631" t="str">
            <v>14.006.021-0</v>
          </cell>
          <cell r="B4631" t="str">
            <v>PORTA COMP. DE CEDRO OU CANELA, DE 80 X 210 X 3CM, FOLHEADANAS 2 FACES, EXCL. FORN. DE ADUELA E ALIZAR</v>
          </cell>
          <cell r="C4631" t="str">
            <v>UN</v>
          </cell>
        </row>
        <row r="4632">
          <cell r="A4632" t="str">
            <v>14.006.023-0</v>
          </cell>
          <cell r="B4632" t="str">
            <v>PORTA COMP. DE CEDRO OU CANELA, DE 90 X 210 X 3CM, FOLHEADANAS 2 FACES, EXCL. FORN. DE ADUELA E ALIZAR</v>
          </cell>
          <cell r="C4632" t="str">
            <v>UN</v>
          </cell>
        </row>
        <row r="4633">
          <cell r="A4633" t="str">
            <v>14.006.025-0</v>
          </cell>
          <cell r="B4633" t="str">
            <v>PORTA COMP. DE CEDRO OU CANELA, DE 100 X 210 X 3CM, FOLHEADANAS 2 FACES, EXCL. FORN. DE ADUELA E ALIZAR</v>
          </cell>
          <cell r="C4633" t="str">
            <v>UN</v>
          </cell>
        </row>
        <row r="4634">
          <cell r="A4634" t="str">
            <v>14.006.030-0</v>
          </cell>
          <cell r="B4634" t="str">
            <v>PORTA C/ 1 ALMOFADA REBAIXADA, DE CEDRO OU CANELA, DE 80 X 210 X 3CM</v>
          </cell>
          <cell r="C4634" t="str">
            <v>UN</v>
          </cell>
        </row>
        <row r="4635">
          <cell r="A4635" t="str">
            <v>14.006.033-0</v>
          </cell>
          <cell r="B4635" t="str">
            <v>PORTA C/ 1 ALMOFADA REBAIXADA, DE CEDRO OU CANELA, DE 70 X 210 X 3CM</v>
          </cell>
          <cell r="C4635" t="str">
            <v>UN</v>
          </cell>
        </row>
        <row r="4636">
          <cell r="A4636" t="str">
            <v>14.006.036-0</v>
          </cell>
          <cell r="B4636" t="str">
            <v>PORTA C/ 1 ALMOFADA REBAIXADA, DE CEDRO OU CANELA, DE 60 X 210 X 3CM</v>
          </cell>
          <cell r="C4636" t="str">
            <v>UN</v>
          </cell>
        </row>
        <row r="4637">
          <cell r="A4637" t="str">
            <v>14.006.037-0</v>
          </cell>
          <cell r="B4637" t="str">
            <v>PORTA EXT. DE MAD. MACICA, ALMOFADADA, DE 80 X 210CM, C/MARCO DE 7 X 3,5CM</v>
          </cell>
          <cell r="C4637" t="str">
            <v>UN</v>
          </cell>
        </row>
        <row r="4638">
          <cell r="A4638" t="str">
            <v>14.006.038-0</v>
          </cell>
          <cell r="B4638" t="str">
            <v>PORTA EXT. DE MAD. MACICA, ALMOFADADA, DE 70 X 210CM, C/MARCO DE 7 X 3,5CM</v>
          </cell>
          <cell r="C4638" t="str">
            <v>UN</v>
          </cell>
        </row>
        <row r="4639">
          <cell r="A4639" t="str">
            <v>14.006.039-0</v>
          </cell>
          <cell r="B4639" t="str">
            <v>PORTA C/ 1 ALMOFADA REBAIXADA, DE 80 X 210 X 3CM DE CEDRO OUCANELA</v>
          </cell>
          <cell r="C4639" t="str">
            <v>UN</v>
          </cell>
        </row>
        <row r="4640">
          <cell r="A4640" t="str">
            <v>14.006.041-0</v>
          </cell>
          <cell r="B4640" t="str">
            <v>PORTA C/ 1 ALMOFADA REBAIXADA, DE 70 X 210 X 3CM DE CEDRO OUCANELA</v>
          </cell>
          <cell r="C4640" t="str">
            <v>UN</v>
          </cell>
        </row>
        <row r="4641">
          <cell r="A4641" t="str">
            <v>14.006.043-0</v>
          </cell>
          <cell r="B4641" t="str">
            <v>PORTA C/ 1 ALMOFADA REBAIXADA, DE 60 X 210 X 3CM DE CEDRO OUCANELA</v>
          </cell>
          <cell r="C4641" t="str">
            <v>UN</v>
          </cell>
        </row>
        <row r="4642">
          <cell r="A4642" t="str">
            <v>14.006.050-0</v>
          </cell>
          <cell r="B4642" t="str">
            <v>PORTA C/PAINEL DE VENEZIANA, DE CEDRO OU CANELA, DE 80 X 210X 3CM</v>
          </cell>
          <cell r="C4642" t="str">
            <v>UN</v>
          </cell>
        </row>
        <row r="4643">
          <cell r="A4643" t="str">
            <v>14.006.052-0</v>
          </cell>
          <cell r="B4643" t="str">
            <v>PORTA C/PAINEL DE VENEZIANA, DE CEDRO OU CANELA, DE 70 X 210X 3CM</v>
          </cell>
          <cell r="C4643" t="str">
            <v>UN</v>
          </cell>
        </row>
        <row r="4644">
          <cell r="A4644" t="str">
            <v>14.006.054-0</v>
          </cell>
          <cell r="B4644" t="str">
            <v>PORTA C/PAINEL DE VENEZIANA, DE CEDRO OU CANELA, DE 60 X 210X 3CM</v>
          </cell>
          <cell r="C4644" t="str">
            <v>UN</v>
          </cell>
        </row>
        <row r="4645">
          <cell r="A4645" t="str">
            <v>14.006.055-0</v>
          </cell>
          <cell r="B4645" t="str">
            <v>PORTA DE MAD. MACICA, TIPO VVA, DE 70 X 210CM, C/MARCO DE 7X 3CM</v>
          </cell>
          <cell r="C4645" t="str">
            <v>UN</v>
          </cell>
        </row>
        <row r="4646">
          <cell r="A4646" t="str">
            <v>14.006.056-0</v>
          </cell>
          <cell r="B4646" t="str">
            <v>PORTA DE MAD. MACICA, TIPO VVA, DE 60 X 210CM, C/MARCO DE 7X 3CM</v>
          </cell>
          <cell r="C4646" t="str">
            <v>UN</v>
          </cell>
        </row>
        <row r="4647">
          <cell r="A4647" t="str">
            <v>14.006.058-0</v>
          </cell>
          <cell r="B4647" t="str">
            <v>PORTA C/PAINEL DE VENEZIANA, EM CEDRO OU CANELA DE 80 X 210X 3CM, EXCL. FORN. DE ADUELA E ALIZAR</v>
          </cell>
          <cell r="C4647" t="str">
            <v>UN</v>
          </cell>
        </row>
        <row r="4648">
          <cell r="A4648" t="str">
            <v>14.006.062-0</v>
          </cell>
          <cell r="B4648" t="str">
            <v>PORTA C/PAINEL DE VENEZIANA, EM CEDRO OU CANELA DE 70 X 210X 3CM, EXCL. FORN. DE ADUELA E ALIZAR</v>
          </cell>
          <cell r="C4648" t="str">
            <v>UN</v>
          </cell>
        </row>
        <row r="4649">
          <cell r="A4649" t="str">
            <v>14.006.064-0</v>
          </cell>
          <cell r="B4649" t="str">
            <v>PORTA C/PAINEL DE VENEZIANA, EM CEDRO OU CANELA DE 60 X 210X 3CM, EXCL. FORN. DE ADUELA E ALIZAR</v>
          </cell>
          <cell r="C4649" t="str">
            <v>UN</v>
          </cell>
        </row>
        <row r="4650">
          <cell r="A4650" t="str">
            <v>14.006.070-0</v>
          </cell>
          <cell r="B4650" t="str">
            <v>PORTA DE SERV., DE 80 X 210 X 3CM, DE CEDRO OU CANELA, ALMOFADA NA PARTE INFERIOR E VENEZIANA ACIMA, C/MARCO DE 7 X 3CM</v>
          </cell>
          <cell r="C4650" t="str">
            <v>UN</v>
          </cell>
        </row>
        <row r="4651">
          <cell r="A4651" t="str">
            <v>14.006.072-0</v>
          </cell>
          <cell r="B4651" t="str">
            <v>PORTA DE SERV., DE 70 X 210 X 3CM, DE CEDRO OU CANELA, ALMOFADA NA PARTE INFERIOR E VENEZIANA ACIMA, C/MARCO DE 7 X 3CM</v>
          </cell>
          <cell r="C4651" t="str">
            <v>UN</v>
          </cell>
        </row>
        <row r="4652">
          <cell r="A4652" t="str">
            <v>14.006.073-0</v>
          </cell>
          <cell r="B4652" t="str">
            <v>PORTA DE SERV., DE 60 X 210 X 3CM, DE CEDRO OU CANELA, ALMOFADA NA PARTE INFERIOR E VENEZIANA ACIMA, C/MARCO DE 7 X 3CM</v>
          </cell>
          <cell r="C4652" t="str">
            <v>UN</v>
          </cell>
        </row>
        <row r="4653">
          <cell r="A4653" t="str">
            <v>14.006.074-0</v>
          </cell>
          <cell r="B4653" t="str">
            <v>PORTA DE SERV., DE 80 X 210 X 3CM, DE CEDRO OU CANELA, ALMOFADA NA PARTE INFERIOR E VENEZIANA ACIMA</v>
          </cell>
          <cell r="C4653" t="str">
            <v>UN</v>
          </cell>
        </row>
        <row r="4654">
          <cell r="A4654" t="str">
            <v>14.006.075-0</v>
          </cell>
          <cell r="B4654" t="str">
            <v>PORTA DE SERV., DE 70 X 210 X 3CM, DE CEDRO OU CANELA, ALMOFADA NA PARTE INFERIOR E VENEZIANA ACIMA</v>
          </cell>
          <cell r="C4654" t="str">
            <v>UN</v>
          </cell>
        </row>
        <row r="4655">
          <cell r="A4655" t="str">
            <v>14.006.076-0</v>
          </cell>
          <cell r="B4655" t="str">
            <v>PORTA DE SERV., DE 60 X 210 X 3CM, DE CEDRO OU CANELA, ALMOFADA NA PARTE INFERIOR E VENEZIANA ACIMA</v>
          </cell>
          <cell r="C4655" t="str">
            <v>UN</v>
          </cell>
        </row>
        <row r="4656">
          <cell r="A4656" t="str">
            <v>14.006.077-0</v>
          </cell>
          <cell r="B4656" t="str">
            <v>PORTA DE MAD. MACICA, DE CEDRO OU CANELA, DE ABRIR, DE 60 X210 X 3CM, P/ENTRADA DE SANIT., 1 FL., C/ALMOFADA</v>
          </cell>
          <cell r="C4656" t="str">
            <v>UN</v>
          </cell>
        </row>
        <row r="4657">
          <cell r="A4657" t="str">
            <v>14.006.078-0</v>
          </cell>
          <cell r="B4657" t="str">
            <v>PORTA DE MAD. MACICA, C/ 5 ALMOFADAS, DE 80 X 210 X 3,5CM; DE CEDRO OU CANELA</v>
          </cell>
          <cell r="C4657" t="str">
            <v>UN</v>
          </cell>
        </row>
        <row r="4658">
          <cell r="A4658" t="str">
            <v>14.006.079-0</v>
          </cell>
          <cell r="B4658" t="str">
            <v>PORTA DE MAD. MACICA, C/ 5 ALMOFADAS, DE 70 X 210 X 3,5CM; DE CEDRO OU CANELA</v>
          </cell>
          <cell r="C4658" t="str">
            <v>UN</v>
          </cell>
        </row>
        <row r="4659">
          <cell r="A4659" t="str">
            <v>14.006.081-0</v>
          </cell>
          <cell r="B4659" t="str">
            <v>PORTA DE MAD. MACICA, C/ 5 ALMOFADAS, DE 60 X 210 X 3,5CM; DE CEDRO OU CANELA</v>
          </cell>
          <cell r="C4659" t="str">
            <v>UN.</v>
          </cell>
        </row>
        <row r="4660">
          <cell r="A4660" t="str">
            <v>14.006.082-0</v>
          </cell>
          <cell r="B4660" t="str">
            <v>PORTA DE MAD. MACICA, C/ 5 ALMOFADAS, DE 80 X 210 X 3,5CM; DE CEDRO OU CANELA, EXCL. FORN. DE MARCO E ALIZAR</v>
          </cell>
          <cell r="C4660" t="str">
            <v>UN.</v>
          </cell>
        </row>
        <row r="4661">
          <cell r="A4661" t="str">
            <v>14.006.083-0</v>
          </cell>
          <cell r="B4661" t="str">
            <v>PORTA DE MAD. MACICA, C/ 5 ALMOFADAS, DE 70 X 210 X 3,5CM, DE CEDRO OU CANELA, EXCL. FORN. DE MARCO E ALIZAR</v>
          </cell>
          <cell r="C4661" t="str">
            <v>UN</v>
          </cell>
        </row>
        <row r="4662">
          <cell r="A4662" t="str">
            <v>14.006.084-0</v>
          </cell>
          <cell r="B4662" t="str">
            <v>PORTA DE MAD. MACICA, C/ 5 ALMOFADAS, DE 60 X 210 X 3,5CM; DE CEDRO OU CANELA, EXCL. FORN. DE MARCO E ALIZAR</v>
          </cell>
          <cell r="C4662" t="str">
            <v>UN</v>
          </cell>
        </row>
        <row r="4663">
          <cell r="A4663" t="str">
            <v>14.006.085-0</v>
          </cell>
          <cell r="B4663" t="str">
            <v>PORTA LISA DE FIBRA DE MAD. PRENSADA, DE 80 X 210 X 3,5CM; P/ACAB., EXCL. FORN. DE ADUELA E ALIZAR</v>
          </cell>
          <cell r="C4663" t="str">
            <v>UN</v>
          </cell>
        </row>
        <row r="4664">
          <cell r="A4664" t="str">
            <v>14.006.086-0</v>
          </cell>
          <cell r="B4664" t="str">
            <v>PORTA LISA DE FIBRA DE MAD. PRENSADA, DE 70 X 210 X 3,5CM; P/ACAB., EXCL. FORN. DE ADUELA E ALIZAR</v>
          </cell>
          <cell r="C4664" t="str">
            <v>UN</v>
          </cell>
        </row>
        <row r="4665">
          <cell r="A4665" t="str">
            <v>14.006.087-0</v>
          </cell>
          <cell r="B4665" t="str">
            <v>PORTA LISA DE FIBRA DE MAD. PRENSADA, DE 60 X 210 X 3,5CM; P/ACAB., EXCL. FORN. DE ADUELA E ALIZAR</v>
          </cell>
          <cell r="C4665" t="str">
            <v>UN</v>
          </cell>
        </row>
        <row r="4666">
          <cell r="A4666" t="str">
            <v>14.006.088-0</v>
          </cell>
          <cell r="B4666" t="str">
            <v>PORTA COMP. DE CANELA, DE 60 X 180 X 3CM, FOLHEADA NAS 2 FACES, MARCO DE CANELA DE 7 X 3CM</v>
          </cell>
          <cell r="C4666" t="str">
            <v>UN</v>
          </cell>
        </row>
        <row r="4667">
          <cell r="A4667" t="str">
            <v>14.006.089-0</v>
          </cell>
          <cell r="B4667" t="str">
            <v>PORTA COMP. DE CANELA, DE 60 X 150 X 3CM, FOLHEADA NAS 2 FACES, MARCO DE 7 X 3CM</v>
          </cell>
          <cell r="C4667" t="str">
            <v>UN</v>
          </cell>
        </row>
        <row r="4668">
          <cell r="A4668" t="str">
            <v>14.006.093-0</v>
          </cell>
          <cell r="B4668" t="str">
            <v>PORTA MACICA DE FRISOS DE CANELA, DE 80 X 210 X 3,5CM</v>
          </cell>
          <cell r="C4668" t="str">
            <v>UN</v>
          </cell>
        </row>
        <row r="4669">
          <cell r="A4669" t="str">
            <v>14.006.094-0</v>
          </cell>
          <cell r="B4669" t="str">
            <v>PORTA MACICA DE FRISOS DE CANELA, DE 70 X 210 X 3,5CM</v>
          </cell>
          <cell r="C4669" t="str">
            <v>UN</v>
          </cell>
        </row>
        <row r="4670">
          <cell r="A4670" t="str">
            <v>14.006.095-0</v>
          </cell>
          <cell r="B4670" t="str">
            <v>PORTA MACICA DE FRISOS DE CANELA, DE 60 X 210 X 3,5CM</v>
          </cell>
          <cell r="C4670" t="str">
            <v>UN</v>
          </cell>
        </row>
        <row r="4671">
          <cell r="A4671" t="str">
            <v>14.006.096-0</v>
          </cell>
          <cell r="B4671" t="str">
            <v>PORTA MACICA DE FRISOS DE CANELA, DE 140 X 210 X 3,5CM; EM 2FL.</v>
          </cell>
          <cell r="C4671" t="str">
            <v>UN</v>
          </cell>
        </row>
        <row r="4672">
          <cell r="A4672" t="str">
            <v>14.006.097-0</v>
          </cell>
          <cell r="B4672" t="str">
            <v>PORTA MACICA DE FRISOS DE CANELA, DE 160 X 210 X 3,5CM; EM 2FL. E BANDEIRA DE 60CM</v>
          </cell>
          <cell r="C4672" t="str">
            <v>UN</v>
          </cell>
        </row>
        <row r="4673">
          <cell r="A4673" t="str">
            <v>14.006.098-0</v>
          </cell>
          <cell r="B4673" t="str">
            <v>PORTA MACICA DE FRISOS DE CANELA, DE 80 X 160 X 3,5CM; EXCL.FORN. DE ADUELA E CONTRAMARCO</v>
          </cell>
          <cell r="C4673" t="str">
            <v>UN</v>
          </cell>
        </row>
        <row r="4674">
          <cell r="A4674" t="str">
            <v>14.006.099-0</v>
          </cell>
          <cell r="B4674" t="str">
            <v>PORTA MACICA DE FRISOS DE CANELA, DE 55 X 160 X 3,5CM; EXCL.FORN. DE ADUELA E CONTRAMARCO</v>
          </cell>
          <cell r="C4674" t="str">
            <v>UN</v>
          </cell>
        </row>
        <row r="4675">
          <cell r="A4675" t="str">
            <v>14.006.105-0</v>
          </cell>
          <cell r="B4675" t="str">
            <v>PORTA VAZADA P/VIDRO, DE 80 X 210 X 3CM; DE CEDRO OU CANELA,C/PINAZIOS DE 3CM E CORDOES DE 1 X 1CM</v>
          </cell>
          <cell r="C4675" t="str">
            <v>UN</v>
          </cell>
        </row>
        <row r="4676">
          <cell r="A4676" t="str">
            <v>14.006.110-0</v>
          </cell>
          <cell r="B4676" t="str">
            <v>PORTA VAZADA P/VIDRO, DE 70 X 210 X 3CM; DE CEDRO OU CANELA,C/PINAZIOS DE 3CM E CORDOES DE 1 X 1CM</v>
          </cell>
          <cell r="C4676" t="str">
            <v>UN</v>
          </cell>
        </row>
        <row r="4677">
          <cell r="A4677" t="str">
            <v>14.006.115-0</v>
          </cell>
          <cell r="B4677" t="str">
            <v>PORTA VAZADA P/VIDRO, DE 60 X 210 X 3CM, DE CEDRO OU CANELA,C/PINAZIOS DE 3CM E CORDOES DE 1 X 1CM</v>
          </cell>
          <cell r="C4677" t="str">
            <v>UN</v>
          </cell>
        </row>
        <row r="4678">
          <cell r="A4678" t="str">
            <v>14.006.120-0</v>
          </cell>
          <cell r="B4678" t="str">
            <v>PORTA C/PAINEL DE VENEZIANA, DE CEDRO OU CANELA, DE 120 X 210 X 3CM, EM 2 FL., C/MARCO DE 7 X 3CM, PADRAO CEHAB</v>
          </cell>
          <cell r="C4678" t="str">
            <v>UN</v>
          </cell>
        </row>
        <row r="4679">
          <cell r="A4679" t="str">
            <v>14.006.121-0</v>
          </cell>
          <cell r="B4679" t="str">
            <v>PORTA C/PAINEL DE VENEZIANA,DE CEDRO OU CANELA,DE 120 X 210X 3CM, EM 2 FL.,C/MARCO DE 7 X 3CM, EXCL.ALIZAR,PADRAO CEHAB</v>
          </cell>
          <cell r="C4679" t="str">
            <v>UN</v>
          </cell>
        </row>
        <row r="4680">
          <cell r="A4680" t="str">
            <v>14.006.123-0</v>
          </cell>
          <cell r="B4680" t="str">
            <v>PORTA C/PAINEL DE VENEZIANA, P/PC, DE CEDRO OU CANELA, DE 300 X 200 X 3CM; EM 4 FL., C/MARCO DE 7 X 3CM, PADRAO CEHAB</v>
          </cell>
          <cell r="C4680" t="str">
            <v>UN</v>
          </cell>
        </row>
        <row r="4681">
          <cell r="A4681" t="str">
            <v>14.006.124-0</v>
          </cell>
          <cell r="B4681" t="str">
            <v>PORTA C/PAINEL DE VENEZIANA, P/PC, DE CEDRO OU CANELA, DE 300 X 200 X 3CM, EM 4 FL. DE 70CM, C/MARCOS SIMPLES E DUPLOS</v>
          </cell>
          <cell r="C4681" t="str">
            <v>UN</v>
          </cell>
        </row>
        <row r="4682">
          <cell r="A4682" t="str">
            <v>14.006.126-0</v>
          </cell>
          <cell r="B4682" t="str">
            <v>PORTA C/PAINEL DE VENEZIANA, P/MEDIDOR DE GAS,DE CEDRO OU CANELA,DE 176 X 140CM,EM 3 FL.,C/MARCO DE 7 X 3CM,PADRAO CEHAB</v>
          </cell>
          <cell r="C4682" t="str">
            <v>UN</v>
          </cell>
        </row>
        <row r="4683">
          <cell r="A4683" t="str">
            <v>14.006.127-0</v>
          </cell>
          <cell r="B4683" t="str">
            <v>PORTA C/PAINEL DE VENEZIANA,DE CEDRO OU CANELA, DE 70 X 100X 3CM,1 FL.,DE ABRIR,C/MARCO SIMPLES DE 7 X 3CM,PADRAO CEHAB</v>
          </cell>
          <cell r="C4683" t="str">
            <v>UN</v>
          </cell>
        </row>
        <row r="4684">
          <cell r="A4684" t="str">
            <v>14.006.150-0</v>
          </cell>
          <cell r="B4684" t="str">
            <v>PORTA COMP. DE CEDRO OU CANELA, DE 120 X 210 X 3CM, EM 2 FL.</v>
          </cell>
          <cell r="C4684" t="str">
            <v>UN</v>
          </cell>
        </row>
        <row r="4685">
          <cell r="A4685" t="str">
            <v>14.006.155-0</v>
          </cell>
          <cell r="B4685" t="str">
            <v>PORTA COMP. DE CEDRO OU CANELA, DE 140 X 210 X 3CM, EM 2 FL.</v>
          </cell>
          <cell r="C4685" t="str">
            <v>UN</v>
          </cell>
        </row>
        <row r="4686">
          <cell r="A4686" t="str">
            <v>14.006.156-0</v>
          </cell>
          <cell r="B4686" t="str">
            <v>PORTA COMP. DE CEDRO OU CANELA, DE 150 X 210 X 3CM, EM 2 FL.</v>
          </cell>
          <cell r="C4686" t="str">
            <v>UN</v>
          </cell>
        </row>
        <row r="4687">
          <cell r="A4687" t="str">
            <v>14.006.160-0</v>
          </cell>
          <cell r="B4687" t="str">
            <v>PORTA COMP. DE CEDRO OU CANELA, DE 160 X 210 X 3CM, EM 2 FL.</v>
          </cell>
          <cell r="C4687" t="str">
            <v>UN</v>
          </cell>
        </row>
        <row r="4688">
          <cell r="A4688" t="str">
            <v>14.006.185-0</v>
          </cell>
          <cell r="B4688" t="str">
            <v>PORTA MACICA DE FRISOS DE CEDRO OU CANELA, DE 80 X 210 X 3,5CM, MARCO DE 7 X 3CM</v>
          </cell>
          <cell r="C4688" t="str">
            <v>UN</v>
          </cell>
        </row>
        <row r="4689">
          <cell r="A4689" t="str">
            <v>14.006.190-0</v>
          </cell>
          <cell r="B4689" t="str">
            <v>PORTA COMP. DE CEDRO OU CANELA, DE 80 X 210 X 3CM, COMPLEMENTADA P/BANDEIRA FIXA DE 40CM DE ALT.</v>
          </cell>
          <cell r="C4689" t="str">
            <v>UN</v>
          </cell>
        </row>
        <row r="4690">
          <cell r="A4690" t="str">
            <v>14.006.192-0</v>
          </cell>
          <cell r="B4690" t="str">
            <v>PORTINHOLA DE COMP. DE CEDRO DE 20MM P/FECHAM. DE QUADROS DELUZ OU ARMARIO</v>
          </cell>
          <cell r="C4690" t="str">
            <v>UN</v>
          </cell>
        </row>
        <row r="4691">
          <cell r="A4691" t="str">
            <v>14.006.200-0</v>
          </cell>
          <cell r="B4691" t="str">
            <v>PORTAO DE 300 X 250CM, 2 FL. DE ABRIR, REVEST. DE TABUAS DEPINHO DE 1ª</v>
          </cell>
          <cell r="C4691" t="str">
            <v>M2</v>
          </cell>
        </row>
        <row r="4692">
          <cell r="A4692" t="str">
            <v>14.006.220-0</v>
          </cell>
          <cell r="B4692" t="str">
            <v>PORTA DE CORRER COMP., DE CEDRO OU CANELA, DE 80 X 210 X 3CM, PENDURADA EM ROLDANAS, C/MARCO DE 7 X 3CM</v>
          </cell>
          <cell r="C4692" t="str">
            <v>UN</v>
          </cell>
        </row>
        <row r="4693">
          <cell r="A4693" t="str">
            <v>14.006.225-0</v>
          </cell>
          <cell r="B4693" t="str">
            <v>PORTA DE CORRER COMP., DE CEDRO OU CANELA, DE 2 FL. DE 80 X210 X 3CM, PENDURADA EM ROLDANAS, EXCL. FORN. DO MARCO</v>
          </cell>
          <cell r="C4693" t="str">
            <v>UN</v>
          </cell>
        </row>
        <row r="4694">
          <cell r="A4694" t="str">
            <v>14.006.226-0</v>
          </cell>
          <cell r="B4694" t="str">
            <v>PORTINHOLA DE MAD. MACICA, DE 80 X 20CM, EM 2 FL. DE CORRER</v>
          </cell>
          <cell r="C4694" t="str">
            <v>UN</v>
          </cell>
        </row>
        <row r="4695">
          <cell r="A4695" t="str">
            <v>14.006.230-0</v>
          </cell>
          <cell r="B4695" t="str">
            <v>PORTA P/CENTRO RADIOLOGICO, REVEST. DE LENCOL DE CHUMBO DE 2MM, C/ACAB. EM PLACA DE FIBRA DE MAD. PRENSADA</v>
          </cell>
          <cell r="C4695" t="str">
            <v>M2</v>
          </cell>
        </row>
        <row r="4696">
          <cell r="A4696" t="str">
            <v>14.006.235-0</v>
          </cell>
          <cell r="B4696" t="str">
            <v>PORTA EM CHAPAS DURAS DE FIBRA DE MAD. PRENSADA, NAS 2 FACES, DE 80 X 210CM, C/MIOLO MACICO DE MAD. AGLOMERADA</v>
          </cell>
          <cell r="C4696" t="str">
            <v>UN</v>
          </cell>
        </row>
        <row r="4697">
          <cell r="A4697" t="str">
            <v>14.006.236-0</v>
          </cell>
          <cell r="B4697" t="str">
            <v>PORTA EM CHAPAS DURAS DE FIBRA DE MAD. PRENSADA, NAS 2 FACES, DE 60 X 210CM, C/MIOLO MACICO DE MAD. AGLOMERADA</v>
          </cell>
          <cell r="C4697" t="str">
            <v>UN</v>
          </cell>
        </row>
        <row r="4698">
          <cell r="A4698" t="str">
            <v>14.006.260-0</v>
          </cell>
          <cell r="B4698" t="str">
            <v>JANELA GUILHOTINA, DE 150 X 150 X 3,5CM; EM 2 FL., DE CEDRO,EM CAIXILHO P/VIDRO</v>
          </cell>
          <cell r="C4698" t="str">
            <v>UN</v>
          </cell>
        </row>
        <row r="4699">
          <cell r="A4699" t="str">
            <v>14.006.265-0</v>
          </cell>
          <cell r="B4699" t="str">
            <v>JANELA GUILHOTINA, DE 100 X 150 X 3CM, EM 2 FL., DE CEDRO, EM CAIXILHO P/VIDRO, PRESOS EM BORBOLETAS</v>
          </cell>
          <cell r="C4699" t="str">
            <v>UN</v>
          </cell>
        </row>
        <row r="4700">
          <cell r="A4700" t="str">
            <v>14.006.270-0</v>
          </cell>
          <cell r="B4700" t="str">
            <v>JANELA GUILHOTINA, DE 120 X 150 X 3CM, EM 2 FL., DE CEDRO, EMCAIXILHO P/VIDRO, PRESOS EM BORBOLETAS</v>
          </cell>
          <cell r="C4700" t="str">
            <v>UN</v>
          </cell>
        </row>
        <row r="4701">
          <cell r="A4701" t="str">
            <v>14.006.275-0</v>
          </cell>
          <cell r="B4701" t="str">
            <v>JANELA GUILHOTINA, DE 150 X 150 X 3CM, EM 2 FL., DE CEDRO, EM CAIXILHO P/VIDRO, PRESOS EM BORBOLETAS</v>
          </cell>
          <cell r="C4701" t="str">
            <v>UN</v>
          </cell>
        </row>
        <row r="4702">
          <cell r="A4702" t="str">
            <v>14.006.285-0</v>
          </cell>
          <cell r="B4702" t="str">
            <v>JANELA DE ABRIR, DE 120 X 150 X 3CM, DE CEDRO, TIPO VVP, EM2 FL., MARCOS DE 7 X 3CM</v>
          </cell>
          <cell r="C4702" t="str">
            <v>UN</v>
          </cell>
        </row>
        <row r="4703">
          <cell r="A4703" t="str">
            <v>14.006.290-0</v>
          </cell>
          <cell r="B4703" t="str">
            <v>JANELA DE CORRER, DE 150 X 150 X 3,5CM; DE CEDRO, EM 2 FL.,P/VIDRO, C/BANDEIRA EM CAIXILHO DE VIDRO</v>
          </cell>
          <cell r="C4703" t="str">
            <v>UN</v>
          </cell>
        </row>
        <row r="4704">
          <cell r="A4704" t="str">
            <v>14.006.295-0</v>
          </cell>
          <cell r="B4704" t="str">
            <v>JANELA DE CORRER, DE 200 X 150 X 3,5CM; DE CEDRO, EM 4 FL.,SENDO 2 DE CORRER, P/VIDRO, C/BANDEIRA EM CAIXILHO DE VIDRO</v>
          </cell>
          <cell r="C4704" t="str">
            <v>UN</v>
          </cell>
        </row>
        <row r="4705">
          <cell r="A4705" t="str">
            <v>14.006.297-0</v>
          </cell>
          <cell r="B4705" t="str">
            <v>JANELA DE CORRER, DE 2 FL., DE 110 X 120CM, DE CEDRO</v>
          </cell>
          <cell r="C4705" t="str">
            <v>UN</v>
          </cell>
        </row>
        <row r="4706">
          <cell r="A4706" t="str">
            <v>14.006.299-0</v>
          </cell>
          <cell r="B4706" t="str">
            <v>JANELA DE CORRER, DE 2 FL., DE 110 X 140CM, DE CEDRO</v>
          </cell>
          <cell r="C4706" t="str">
            <v>UN</v>
          </cell>
        </row>
        <row r="4707">
          <cell r="A4707" t="str">
            <v>14.006.301-0</v>
          </cell>
          <cell r="B4707" t="str">
            <v>JANELA DE CORRER, DE 4 FL., DE 160 X 120CM, DE CEDRO</v>
          </cell>
          <cell r="C4707" t="str">
            <v>UN</v>
          </cell>
        </row>
        <row r="4708">
          <cell r="A4708" t="str">
            <v>14.006.303-0</v>
          </cell>
          <cell r="B4708" t="str">
            <v>JANELA DE CORRER, DE 4 FL., DE 210 X 140CM, DE CEDRO</v>
          </cell>
          <cell r="C4708" t="str">
            <v>UN</v>
          </cell>
        </row>
        <row r="4709">
          <cell r="A4709" t="str">
            <v>14.006.350-0</v>
          </cell>
          <cell r="B4709" t="str">
            <v>CERCA DE SARRAFOS VERT. DE MAD. DE LEI, 2 X 4CM E 120CM DE ALT.</v>
          </cell>
          <cell r="C4709" t="str">
            <v>M2</v>
          </cell>
        </row>
        <row r="4710">
          <cell r="A4710" t="str">
            <v>14.006.355-0</v>
          </cell>
          <cell r="B4710" t="str">
            <v>GRADE DE RIPAS DE MAD. DE LEI, CRUZADAS, MONTADAS E FIX. SOBRE PECAS DE 5 X 5CM, FORMANDO QUADROS DE 60 X 60CM</v>
          </cell>
          <cell r="C4710" t="str">
            <v>M2</v>
          </cell>
        </row>
        <row r="4711">
          <cell r="A4711" t="str">
            <v>14.006.360-0</v>
          </cell>
          <cell r="B4711" t="str">
            <v>ESTRADO DE MAD. DE LEI, FORMADO P/RIPAS C/INTERVALO DE 2,5CME APOIADAS EM TRAVESSAS DE 4CM, ESPACADAS DE 10CM</v>
          </cell>
          <cell r="C4711" t="str">
            <v>M2</v>
          </cell>
        </row>
        <row r="4712">
          <cell r="A4712" t="str">
            <v>14.006.362-0</v>
          </cell>
          <cell r="B4712" t="str">
            <v>QUADRO DE MAD., P/COLOC. DE APARELHOS DE AR CONDICIONADO</v>
          </cell>
          <cell r="C4712" t="str">
            <v>UN</v>
          </cell>
        </row>
        <row r="4713">
          <cell r="A4713" t="str">
            <v>14.006.370-0</v>
          </cell>
          <cell r="B4713" t="str">
            <v>QUADRO MURAL EM COMP. DE CEDRO DE 8MM</v>
          </cell>
          <cell r="C4713" t="str">
            <v>M2</v>
          </cell>
        </row>
        <row r="4714">
          <cell r="A4714" t="str">
            <v>14.006.372-0</v>
          </cell>
          <cell r="B4714" t="str">
            <v>QUADRO MURAL DE CELULOSE PRENSADA C/FLANELOGRAFO,MED.504X123CM,MOLDURA DE MAD.ENVERNIZADA,CONF.DETALHE EMOP Nº6012 SEARQ</v>
          </cell>
          <cell r="C4714" t="str">
            <v>UN</v>
          </cell>
        </row>
        <row r="4715">
          <cell r="A4715" t="str">
            <v>14.006.373-0</v>
          </cell>
          <cell r="B4715" t="str">
            <v>BALCAO DE ATENDIMENTO DE MAD., VAO DE 130 X 105CM, C/PORTA DE FRISOS DE MAD., EM 2 FL. C/ 1 PRATELEIRA</v>
          </cell>
          <cell r="C4715" t="str">
            <v>UN</v>
          </cell>
        </row>
        <row r="4716">
          <cell r="A4716" t="str">
            <v>14.006.375-0</v>
          </cell>
          <cell r="B4716" t="str">
            <v>PRATELEIRA DE MAD. COMP. DE CEDRO 20MM E 40CM DE LARG., SOBRE CANTON. DE FERRO</v>
          </cell>
          <cell r="C4716" t="str">
            <v>M</v>
          </cell>
        </row>
        <row r="4717">
          <cell r="A4717" t="str">
            <v>14.006.380-0</v>
          </cell>
          <cell r="B4717" t="str">
            <v>PRATELEIRA DE MAD. COMP. DE CEDRO 20MM E 50CM DE LARG., SOBRE CANTON. DE FERRO</v>
          </cell>
          <cell r="C4717" t="str">
            <v>M</v>
          </cell>
        </row>
        <row r="4718">
          <cell r="A4718" t="str">
            <v>14.006.385-0</v>
          </cell>
          <cell r="B4718" t="str">
            <v>PRATELEIRA DE MAD. COMP. DE CEDRO 20MM E 60CM DE LARG., SOBRE CANTON. DE FERRO</v>
          </cell>
          <cell r="C4718" t="str">
            <v>M</v>
          </cell>
        </row>
        <row r="4719">
          <cell r="A4719" t="str">
            <v>14.006.395-0</v>
          </cell>
          <cell r="B4719" t="str">
            <v>QUADRO DE AULA EM ARG., EMPREGNANDO-SE COR. VERDE, C/MOLDURAE PORTA-GIZ DE MAD.</v>
          </cell>
          <cell r="C4719" t="str">
            <v>M2</v>
          </cell>
        </row>
        <row r="4720">
          <cell r="A4720" t="str">
            <v>14.006.400-0</v>
          </cell>
          <cell r="B4720" t="str">
            <v>BARRA DE MACARANDUBA, DE 20 X 2,5CM; APARELHADA EM 1 FACE ENOS TOPOS, P/PROT. DE PAREDES DE SALA DE AULA</v>
          </cell>
          <cell r="C4720" t="str">
            <v>M</v>
          </cell>
        </row>
        <row r="4721">
          <cell r="A4721" t="str">
            <v>14.006.401-0</v>
          </cell>
          <cell r="B4721" t="str">
            <v>FRISO DE CEDRO, DE 3 X 1,5CM; BOLEADO</v>
          </cell>
          <cell r="C4721" t="str">
            <v>M</v>
          </cell>
        </row>
        <row r="4722">
          <cell r="A4722" t="str">
            <v>14.006.402-0</v>
          </cell>
          <cell r="B4722" t="str">
            <v>CAIXA COLETORA DE CORRESPONDENCIA, MED. 107 X 38 X 27CM, EMCOMP. DE CEDRO 20MM, TOTAL DE 21 ESCANINHOS, PADRAO CEHAB</v>
          </cell>
          <cell r="C4722" t="str">
            <v>UN</v>
          </cell>
        </row>
        <row r="4723">
          <cell r="A4723" t="str">
            <v>14.006.405-0</v>
          </cell>
          <cell r="B4723" t="str">
            <v>ADUELA DE CANELA DE 13 X 3CM</v>
          </cell>
          <cell r="C4723" t="str">
            <v>M</v>
          </cell>
        </row>
        <row r="4724">
          <cell r="A4724" t="str">
            <v>14.006.407-0</v>
          </cell>
          <cell r="B4724" t="str">
            <v>ADUELA DE CANELA DE 14 X 3CM, C/ 3,5CM DE REBAIXO</v>
          </cell>
          <cell r="C4724" t="str">
            <v>M</v>
          </cell>
        </row>
        <row r="4725">
          <cell r="A4725" t="str">
            <v>14.006.408-0</v>
          </cell>
          <cell r="B4725" t="str">
            <v>MARCO DE CANELA DE 7 X 3CM</v>
          </cell>
          <cell r="C4725" t="str">
            <v>M</v>
          </cell>
        </row>
        <row r="4726">
          <cell r="A4726" t="str">
            <v>14.006.409-0</v>
          </cell>
          <cell r="B4726" t="str">
            <v>ALIZAR DE CANELA DE 5 X 2CM</v>
          </cell>
          <cell r="C4726" t="str">
            <v>M</v>
          </cell>
        </row>
        <row r="4727">
          <cell r="A4727" t="str">
            <v>14.006.415-0</v>
          </cell>
          <cell r="B4727" t="str">
            <v>MOLDURA DE MAD., ENVERNIZADA, DE 10 X 2,5CM; P/QUADRO DE AULA</v>
          </cell>
          <cell r="C4727" t="str">
            <v>M</v>
          </cell>
        </row>
        <row r="4728">
          <cell r="A4728" t="str">
            <v>14.006.417-0</v>
          </cell>
          <cell r="B4728" t="str">
            <v>PORTA-GIZ DE MAD., ENVERNIZADA, DE 10 X 2,5CM; P/QUADRO DE AULA</v>
          </cell>
          <cell r="C4728" t="str">
            <v>M</v>
          </cell>
        </row>
        <row r="4729">
          <cell r="A4729" t="str">
            <v>14.006.420-0</v>
          </cell>
          <cell r="B4729" t="str">
            <v>PORTA COMP., DE CEDRO OU CANELA, FOLHEADA NAS 2 FACES, C/ 3CM DE ESP., EXCL. FORN. DE ADUELA E ALIZAR</v>
          </cell>
          <cell r="C4729" t="str">
            <v>M2</v>
          </cell>
        </row>
        <row r="4730">
          <cell r="A4730" t="str">
            <v>14.006.422-1</v>
          </cell>
          <cell r="B4730" t="str">
            <v>PORTA C/PAINEL DE VENEZIANA, DE CEDRO OU CANELA, C/ 3CM DE ESP., EXCL. FORN. DE ADUELA E ALIZAR</v>
          </cell>
          <cell r="C4730" t="str">
            <v>M2</v>
          </cell>
        </row>
        <row r="4731">
          <cell r="A4731" t="str">
            <v>14.006.424-0</v>
          </cell>
          <cell r="B4731" t="str">
            <v>JANELA DE MAD., DE CEDRO OU CANELA, DE ABRIR OU CORRER, EM VENEZIANA, C/ 3CM DE ESP.</v>
          </cell>
          <cell r="C4731" t="str">
            <v>M2</v>
          </cell>
        </row>
        <row r="4732">
          <cell r="A4732" t="str">
            <v>14.006.426-0</v>
          </cell>
          <cell r="B4732" t="str">
            <v>JANELA DE MAD., DE CEDRO OU CANELA, DE ABRIR OU DE CORRER, P/VIDRO, C/ 3CM DE ESP.</v>
          </cell>
          <cell r="C4732" t="str">
            <v>M2</v>
          </cell>
        </row>
        <row r="4733">
          <cell r="A4733" t="str">
            <v>14.006.428-0</v>
          </cell>
          <cell r="B4733" t="str">
            <v>CAIXILHO FIXO DE MAD., DE CEDRO OU CANELA, EM VENEZIANA, C/3CM DE ESP.</v>
          </cell>
          <cell r="C4733" t="str">
            <v>M2</v>
          </cell>
        </row>
        <row r="4734">
          <cell r="A4734" t="str">
            <v>14.006.430-0</v>
          </cell>
          <cell r="B4734" t="str">
            <v>CAIXILHO FIXO DE MAD., DE CEDRO OU CANELA, P/VIDRO, C/ 3CM DE ESP.</v>
          </cell>
          <cell r="C4734" t="str">
            <v>M2</v>
          </cell>
        </row>
        <row r="4735">
          <cell r="A4735" t="str">
            <v>14.006.500-0</v>
          </cell>
          <cell r="B4735" t="str">
            <v>UNIDADE DE REF. P/FORN. E/OU REPARO DE ESQUADRIAS DE MAD. OUSIMILAR</v>
          </cell>
          <cell r="C4735" t="str">
            <v>UR</v>
          </cell>
        </row>
        <row r="4736">
          <cell r="A4736" t="str">
            <v>14.006.505-0</v>
          </cell>
          <cell r="B4736" t="str">
            <v>UNIDADE DE REF., P/REPARO DE PORTA DE MAD.</v>
          </cell>
          <cell r="C4736" t="str">
            <v>UR</v>
          </cell>
        </row>
        <row r="4737">
          <cell r="A4737" t="str">
            <v>14.006.510-0</v>
          </cell>
          <cell r="B4737" t="str">
            <v>UNIDADE DE REF., P/REPARO DE JANELAS DE MAD.</v>
          </cell>
          <cell r="C4737" t="str">
            <v>UR</v>
          </cell>
        </row>
        <row r="4738">
          <cell r="A4738" t="str">
            <v>14.006.515-0</v>
          </cell>
          <cell r="B4738" t="str">
            <v>UNIDADE DE REF., P/REPARO DE DIVISORIAS DE MAD.</v>
          </cell>
          <cell r="C4738" t="str">
            <v>UR</v>
          </cell>
        </row>
        <row r="4739">
          <cell r="A4739" t="str">
            <v>14.006.520-0</v>
          </cell>
          <cell r="B4739" t="str">
            <v>UNIDADE DE REF., P/FORN. DE PC. DE MAD. DE QUALQUER NATUREZA</v>
          </cell>
          <cell r="C4739" t="str">
            <v>UR</v>
          </cell>
        </row>
        <row r="4740">
          <cell r="A4740" t="str">
            <v>14.006.600-0</v>
          </cell>
          <cell r="B4740" t="str">
            <v>TABUA DE PINHO DE 1ª, DE 1" X 12"</v>
          </cell>
          <cell r="C4740" t="str">
            <v>M</v>
          </cell>
        </row>
        <row r="4741">
          <cell r="A4741" t="str">
            <v>14.006.603-0</v>
          </cell>
          <cell r="B4741" t="str">
            <v>PECA DE PINHO DE 1ª, DE 3" X 3"</v>
          </cell>
          <cell r="C4741" t="str">
            <v>M</v>
          </cell>
        </row>
        <row r="4742">
          <cell r="A4742" t="str">
            <v>14.006.606-0</v>
          </cell>
          <cell r="B4742" t="str">
            <v>PECA DE PINHO DE 1ª, DE 3" X 6"</v>
          </cell>
          <cell r="C4742" t="str">
            <v>M</v>
          </cell>
        </row>
        <row r="4743">
          <cell r="A4743" t="str">
            <v>14.006.609-0</v>
          </cell>
          <cell r="B4743" t="str">
            <v>PECA DE MACARANDUBA, SERRADA, DE 3" X 3"</v>
          </cell>
          <cell r="C4743" t="str">
            <v>M</v>
          </cell>
        </row>
        <row r="4744">
          <cell r="A4744" t="str">
            <v>14.006.612-0</v>
          </cell>
          <cell r="B4744" t="str">
            <v>PECA DE MACARANDUBA, SERRADA, DE 3" X 4.1/2"</v>
          </cell>
          <cell r="C4744" t="str">
            <v>M</v>
          </cell>
        </row>
        <row r="4745">
          <cell r="A4745" t="str">
            <v>14.006.615-0</v>
          </cell>
          <cell r="B4745" t="str">
            <v>PECA DE MACARANDUBA, SERRADA, DE 3" X 6"</v>
          </cell>
          <cell r="C4745" t="str">
            <v>M</v>
          </cell>
        </row>
        <row r="4746">
          <cell r="A4746" t="str">
            <v>14.006.624-0</v>
          </cell>
          <cell r="B4746" t="str">
            <v>COMPENSADO DE CEDRO DE 6MM, CHAPA DE 2,20 X 1,60M</v>
          </cell>
          <cell r="C4746" t="str">
            <v>M2</v>
          </cell>
        </row>
        <row r="4747">
          <cell r="A4747" t="str">
            <v>14.006.627-0</v>
          </cell>
          <cell r="B4747" t="str">
            <v>COMPENSADO DE CEDRO DE 8MM, CHAPA DE 2,20 X 1,60M</v>
          </cell>
          <cell r="C4747" t="str">
            <v>M2</v>
          </cell>
        </row>
        <row r="4748">
          <cell r="A4748" t="str">
            <v>14.006.630-0</v>
          </cell>
          <cell r="B4748" t="str">
            <v>COMPENSADO DE CEDRO DE 15MM, CHAPA DE 2,20 X 1,60M</v>
          </cell>
          <cell r="C4748" t="str">
            <v>M2</v>
          </cell>
        </row>
        <row r="4749">
          <cell r="A4749" t="str">
            <v>14.006.633-0</v>
          </cell>
          <cell r="B4749" t="str">
            <v>COMPENSADO DE CEDRO DE 20MM, CHAPA DE 2,20 X 1,60M</v>
          </cell>
          <cell r="C4749" t="str">
            <v>M2</v>
          </cell>
        </row>
        <row r="4750">
          <cell r="A4750" t="str">
            <v>14.006.636-0</v>
          </cell>
          <cell r="B4750" t="str">
            <v>COMPENSADO DE CEDRO DE 25MM, CHAPA DE 2,20 X 1,60M</v>
          </cell>
          <cell r="C4750" t="str">
            <v>M2</v>
          </cell>
        </row>
        <row r="4751">
          <cell r="A4751" t="str">
            <v>14.006.639-0</v>
          </cell>
          <cell r="B4751" t="str">
            <v>COMPENSADO NAVAL DE 10MM, CHAPA DE 2,20 X 1,10M</v>
          </cell>
          <cell r="C4751" t="str">
            <v>M2</v>
          </cell>
        </row>
        <row r="4752">
          <cell r="A4752" t="str">
            <v>14.006.642-0</v>
          </cell>
          <cell r="B4752" t="str">
            <v>COMPENSADO NAVAL DE 12MM, CHAPA DE 2,20 X 1,10M</v>
          </cell>
          <cell r="C4752" t="str">
            <v>M2</v>
          </cell>
        </row>
        <row r="4753">
          <cell r="A4753" t="str">
            <v>14.006.645-0</v>
          </cell>
          <cell r="B4753" t="str">
            <v>COMPENSADO NAVAL DE 14MM, CHAPA DE 2,20 X 1,10M</v>
          </cell>
          <cell r="C4753" t="str">
            <v>M2</v>
          </cell>
        </row>
        <row r="4754">
          <cell r="A4754" t="str">
            <v>14.006.648-0</v>
          </cell>
          <cell r="B4754" t="str">
            <v>CHAPA DELGADA DE FIBRA DE MAD., MOIDA E PRENSADA, RESISTENTE, DURA E LISA, DE 1,22 X 2,75M; C/ 3,2MM DE ESP.</v>
          </cell>
          <cell r="C4754" t="str">
            <v>FL.</v>
          </cell>
        </row>
        <row r="4755">
          <cell r="A4755" t="str">
            <v>14.006.651-0</v>
          </cell>
          <cell r="B4755" t="str">
            <v>CHAPA DE CELULOSE PRENSADA, DE 1,22 X 2,24M; DE 12MM DE ESP.</v>
          </cell>
          <cell r="C4755" t="str">
            <v>FL.</v>
          </cell>
        </row>
        <row r="4756">
          <cell r="A4756" t="str">
            <v>14.006.999-0</v>
          </cell>
          <cell r="B4756" t="str">
            <v>FAMILIA 14.006ESQUADRIAS DE MADEIRA</v>
          </cell>
        </row>
        <row r="4757">
          <cell r="A4757" t="str">
            <v>14.007.005-0</v>
          </cell>
          <cell r="B4757" t="str">
            <v>CONJUNTO DE FERRAG. P/PORTA DE MAD. DE 1 FL., DE ABRIR, DE ENTRADA PRINCIPAL</v>
          </cell>
          <cell r="C4757" t="str">
            <v>UN</v>
          </cell>
        </row>
        <row r="4758">
          <cell r="A4758" t="str">
            <v>14.007.010-0</v>
          </cell>
          <cell r="B4758" t="str">
            <v>CONJUNTO DE FERRAG. P/PORTA DE MAD. DE 1 FL., DE ENTRADA PRINCIPAL</v>
          </cell>
          <cell r="C4758" t="str">
            <v>UN</v>
          </cell>
        </row>
        <row r="4759">
          <cell r="A4759" t="str">
            <v>14.007.015-0</v>
          </cell>
          <cell r="B4759" t="str">
            <v>CONJUNTO DE FERRAG. P/PORTA DE MAD. DE 1 FL., DE ENTRADA PRINCIPAL</v>
          </cell>
          <cell r="C4759" t="str">
            <v>UN</v>
          </cell>
        </row>
        <row r="4760">
          <cell r="A4760" t="str">
            <v>14.007.020-0</v>
          </cell>
          <cell r="B4760" t="str">
            <v>CONJUNTO DE FERRAG. P/PORTA DE MAD. DE 1 FL., DE ENTRADA PRINCIPAL</v>
          </cell>
          <cell r="C4760" t="str">
            <v>UN</v>
          </cell>
        </row>
        <row r="4761">
          <cell r="A4761" t="str">
            <v>14.007.025-0</v>
          </cell>
          <cell r="B4761" t="str">
            <v>CONJUNTO DE FERRAG. P/PORTA DE MAD. DE 2 FL., DE ABRIR, DE ENTRADA PRINCIPAL</v>
          </cell>
          <cell r="C4761" t="str">
            <v>UN</v>
          </cell>
        </row>
        <row r="4762">
          <cell r="A4762" t="str">
            <v>14.007.030-0</v>
          </cell>
          <cell r="B4762" t="str">
            <v>CONJUNTO DE FERRAG. P/PORTA DE MAD. DE 1 FL., ENTRADA DE SERV.</v>
          </cell>
          <cell r="C4762" t="str">
            <v>UN</v>
          </cell>
        </row>
        <row r="4763">
          <cell r="A4763" t="str">
            <v>14.007.035-0</v>
          </cell>
          <cell r="B4763" t="str">
            <v>CONJUNTO DE FERRAG. P/PORTA DE MAD. DE 1 FL., DE ENTRADA SERV.</v>
          </cell>
          <cell r="C4763" t="str">
            <v>UN</v>
          </cell>
        </row>
        <row r="4764">
          <cell r="A4764" t="str">
            <v>14.007.040-0</v>
          </cell>
          <cell r="B4764" t="str">
            <v>CONJUNTO DE FERRAG. P/PORTA DE MAD. DE 1 FL., INT., SOCIAL OU DE SERV.</v>
          </cell>
          <cell r="C4764" t="str">
            <v>UN</v>
          </cell>
        </row>
        <row r="4765">
          <cell r="A4765" t="str">
            <v>14.007.045-0</v>
          </cell>
          <cell r="B4765" t="str">
            <v>CONJUNTO DE FERRAG. P/PORTA DE MAD. DE 1 FL., INT., SOCIAL OU DE SERV.</v>
          </cell>
          <cell r="C4765" t="str">
            <v>UN</v>
          </cell>
        </row>
        <row r="4766">
          <cell r="A4766" t="str">
            <v>14.007.050-0</v>
          </cell>
          <cell r="B4766" t="str">
            <v>CONJUNTO DE FERRAG. P/PORTA DE MAD. INT. DE 2 FL., DE ABRIR</v>
          </cell>
          <cell r="C4766" t="str">
            <v>UN</v>
          </cell>
        </row>
        <row r="4767">
          <cell r="A4767" t="str">
            <v>14.007.055-0</v>
          </cell>
          <cell r="B4767" t="str">
            <v>CONJUNTO DE FERRAG. P/PORTA DE MAD. INT. DE SALAS E QUARTOSDE HOSPITAIS</v>
          </cell>
          <cell r="C4767" t="str">
            <v>UN</v>
          </cell>
        </row>
        <row r="4768">
          <cell r="A4768" t="str">
            <v>14.007.060-0</v>
          </cell>
          <cell r="B4768" t="str">
            <v>CONJUNTO DE FERRAG. P/PORTA DE MAD. DE 1 FL., DE ABRIR, P/BANHEIRO</v>
          </cell>
          <cell r="C4768" t="str">
            <v>UN</v>
          </cell>
        </row>
        <row r="4769">
          <cell r="A4769" t="str">
            <v>14.007.065-0</v>
          </cell>
          <cell r="B4769" t="str">
            <v>CONJUNTO DE FERRAG. P/PORTA DE MAD. DE 1 FL., DE ABRIR, INT., P/BANHEIRO DE SERV.</v>
          </cell>
          <cell r="C4769" t="str">
            <v>UN</v>
          </cell>
        </row>
        <row r="4770">
          <cell r="A4770" t="str">
            <v>14.007.070-0</v>
          </cell>
          <cell r="B4770" t="str">
            <v>CONJUNTO DE FERRAG. P/PORTA DE MAD. DE 1 FL., DE ABRIR, P/SANIT. OU CHUVEIRO COLETIVO</v>
          </cell>
          <cell r="C4770" t="str">
            <v>UN</v>
          </cell>
        </row>
        <row r="4771">
          <cell r="A4771" t="str">
            <v>14.007.075-0</v>
          </cell>
          <cell r="B4771" t="str">
            <v>CONJUNTO DE FERRAG. P/PORTA DE MAD. DE 1 FL., DE ABRIR, P/SANIT. OU CHUVEIRO COLETIVO</v>
          </cell>
          <cell r="C4771" t="str">
            <v>UN</v>
          </cell>
        </row>
        <row r="4772">
          <cell r="A4772" t="str">
            <v>14.007.080-0</v>
          </cell>
          <cell r="B4772" t="str">
            <v>CONJUNTO DE FERRAG. P/PORTA DE MAD. DE 1 FL., DE ABRIR, P/BANHEIRO</v>
          </cell>
          <cell r="C4772" t="str">
            <v>UN</v>
          </cell>
        </row>
        <row r="4773">
          <cell r="A4773" t="str">
            <v>14.007.085-0</v>
          </cell>
          <cell r="B4773" t="str">
            <v>CONJUNTO DE FERRAG. P/PORTA DE MAD. COLOCADA EM DIVISORIA DEMARMORE, MARMORITE OU CONCR., ATE 4CM DE ESP.</v>
          </cell>
          <cell r="C4773" t="str">
            <v>UN</v>
          </cell>
        </row>
        <row r="4774">
          <cell r="A4774" t="str">
            <v>14.007.090-0</v>
          </cell>
          <cell r="B4774" t="str">
            <v>CONJUNTO DE FERRAG. P/PORTA DE MAD., DE CORRER, DE 1 FL.</v>
          </cell>
          <cell r="C4774" t="str">
            <v>UN</v>
          </cell>
        </row>
        <row r="4775">
          <cell r="A4775" t="str">
            <v>14.007.095-0</v>
          </cell>
          <cell r="B4775" t="str">
            <v>CONJUNTO DE FERRAG. P/PORTA DE MAD., DE CORRER, DE 2 FL.</v>
          </cell>
          <cell r="C4775" t="str">
            <v>UN</v>
          </cell>
        </row>
        <row r="4776">
          <cell r="A4776" t="str">
            <v>14.007.101-0</v>
          </cell>
          <cell r="B4776" t="str">
            <v>CONJUNTO DE FERRAG. P/PORTA DE DIVISORIA, DE 1 FL., REVEST.DE MAD. OU LAMIN. VINILICO</v>
          </cell>
          <cell r="C4776" t="str">
            <v>UN</v>
          </cell>
        </row>
        <row r="4777">
          <cell r="A4777" t="str">
            <v>14.007.105-0</v>
          </cell>
          <cell r="B4777" t="str">
            <v>CONJUNTO DE FERRAG. P/PORTA DE DIVISORIA, DE 2 FL., REVEST.DE MAD. OU LAMIN. VINILICO</v>
          </cell>
          <cell r="C4777" t="str">
            <v>UN</v>
          </cell>
        </row>
        <row r="4778">
          <cell r="A4778" t="str">
            <v>14.007.110-0</v>
          </cell>
          <cell r="B4778" t="str">
            <v>CONJUNTO DE FERRAG. P/PORTA DE MAD. DE BARRACAO DE OBRA OU CASA POPULAR</v>
          </cell>
          <cell r="C4778" t="str">
            <v>UN</v>
          </cell>
        </row>
        <row r="4779">
          <cell r="A4779" t="str">
            <v>14.007.115-0</v>
          </cell>
          <cell r="B4779" t="str">
            <v>FERRAGEM P/PORTA DE MAD. DE ARMARIO</v>
          </cell>
          <cell r="C4779" t="str">
            <v>UN</v>
          </cell>
        </row>
        <row r="4780">
          <cell r="A4780" t="str">
            <v>14.007.120-0</v>
          </cell>
          <cell r="B4780" t="str">
            <v>CONJUNTO DE FERRAG. P/PORTA DE CORRER DE ARMARIO EM BANCA</v>
          </cell>
          <cell r="C4780" t="str">
            <v>UN</v>
          </cell>
        </row>
        <row r="4781">
          <cell r="A4781" t="str">
            <v>14.007.125-0</v>
          </cell>
          <cell r="B4781" t="str">
            <v>CONJUNTO DE FERRAG. P/JANELA DE MAD. TIPO GUILHOTINA</v>
          </cell>
          <cell r="C4781" t="str">
            <v>UN</v>
          </cell>
        </row>
        <row r="4782">
          <cell r="A4782" t="str">
            <v>14.007.130-0</v>
          </cell>
          <cell r="B4782" t="str">
            <v>CONJUNTO DE FERRAG. P/JANELA DE MAD. TIPO GUILHOTINA DE CONTRAPESO</v>
          </cell>
          <cell r="C4782" t="str">
            <v>UN</v>
          </cell>
        </row>
        <row r="4783">
          <cell r="A4783" t="str">
            <v>14.007.135-0</v>
          </cell>
          <cell r="B4783" t="str">
            <v>CONJUNTO DE FERRAG. P/JANELA DE MAD., BASCULANTE</v>
          </cell>
          <cell r="C4783" t="str">
            <v>UN</v>
          </cell>
        </row>
        <row r="4784">
          <cell r="A4784" t="str">
            <v>14.007.140-0</v>
          </cell>
          <cell r="B4784" t="str">
            <v>CONJUNTO DE FERRAG. P/JANELA DE MAD., DE ABRIR, DE 2 FL.</v>
          </cell>
          <cell r="C4784" t="str">
            <v>UN</v>
          </cell>
        </row>
        <row r="4785">
          <cell r="A4785" t="str">
            <v>14.007.145-0</v>
          </cell>
          <cell r="B4785" t="str">
            <v>CONJUNTO DE FERRAG. P/JANELA DE MAD., DE CORRER, DE 2 FL.</v>
          </cell>
          <cell r="C4785" t="str">
            <v>UN</v>
          </cell>
        </row>
        <row r="4786">
          <cell r="A4786" t="str">
            <v>14.007.150-0</v>
          </cell>
          <cell r="B4786" t="str">
            <v>CONJUNTO DE FERRAG. P/JANELA DE MAD., DE CORRER, DE 4 FL.</v>
          </cell>
          <cell r="C4786" t="str">
            <v>UN</v>
          </cell>
        </row>
        <row r="4787">
          <cell r="A4787" t="str">
            <v>14.007.155-0</v>
          </cell>
          <cell r="B4787" t="str">
            <v>CONJUNTO DE FERRAG. P/JANELA DE MAD., DE ABRIR, DE 2 FL., TIPO VVP</v>
          </cell>
          <cell r="C4787" t="str">
            <v>UN</v>
          </cell>
        </row>
        <row r="4788">
          <cell r="A4788" t="str">
            <v>14.007.160-0</v>
          </cell>
          <cell r="B4788" t="str">
            <v>CONJUNTO COMPLETO DE FERRAG. P/PORTA DE 1 FL. DE VIDRO TEMPERADO 10MM</v>
          </cell>
          <cell r="C4788" t="str">
            <v>UN</v>
          </cell>
        </row>
        <row r="4789">
          <cell r="A4789" t="str">
            <v>14.007.165-0</v>
          </cell>
          <cell r="B4789" t="str">
            <v>CONJUNTO COMPLETO DE FERRAG. P/PORTA DE 1 FL., C/BANDEIRA, DE VIDRO TEMPERADO 10MM</v>
          </cell>
          <cell r="C4789" t="str">
            <v>UN</v>
          </cell>
        </row>
        <row r="4790">
          <cell r="A4790" t="str">
            <v>14.007.170-0</v>
          </cell>
          <cell r="B4790" t="str">
            <v>CONJUNTO COMPLETO DE FERRAG. P/PORTA DE 2 FL. DE VIDRO TEMPERADO 10MM</v>
          </cell>
          <cell r="C4790" t="str">
            <v>UN</v>
          </cell>
        </row>
        <row r="4791">
          <cell r="A4791" t="str">
            <v>14.007.175-0</v>
          </cell>
          <cell r="B4791" t="str">
            <v>CONJUNTO COMPLETO DE FERRAG. P/PORTA DE 2 FL., C/BANDEIRA, DE VIDRO TEMPERADO 10MM</v>
          </cell>
          <cell r="C4791" t="str">
            <v>UN</v>
          </cell>
        </row>
        <row r="4792">
          <cell r="A4792" t="str">
            <v>14.007.185-0</v>
          </cell>
          <cell r="B4792" t="str">
            <v>CONJUNTO COMPLETO FERRAG. P/PORTA DE 2 FL., C/BANDEIRA E 2 PAINEIS FIXOS LATERAIS, DE VIDRO TEMPERADO 10MM</v>
          </cell>
          <cell r="C4792" t="str">
            <v>UN</v>
          </cell>
        </row>
        <row r="4793">
          <cell r="A4793" t="str">
            <v>14.007.190-0</v>
          </cell>
          <cell r="B4793" t="str">
            <v>MOLA HIDR. DE PISO, P/PORTA DE VIDRO TEMPERADO 10MM</v>
          </cell>
          <cell r="C4793" t="str">
            <v>UN</v>
          </cell>
        </row>
        <row r="4794">
          <cell r="A4794" t="str">
            <v>14.007.195-0</v>
          </cell>
          <cell r="B4794" t="str">
            <v>CONJUNTO COMPLETO DE FERRAG. P/PAINEIS FIXOS DE VIDRO TEMPERADO 10MM</v>
          </cell>
          <cell r="C4794" t="str">
            <v>UN</v>
          </cell>
        </row>
        <row r="4795">
          <cell r="A4795" t="str">
            <v>14.007.200-0</v>
          </cell>
          <cell r="B4795" t="str">
            <v>CONJUNTO DE FERRAG. P/DIVISORIA DE MARM. OU MARMORITE, DE SANIT.</v>
          </cell>
          <cell r="C4795" t="str">
            <v>UN</v>
          </cell>
        </row>
        <row r="4796">
          <cell r="A4796" t="str">
            <v>14.007.250-0</v>
          </cell>
          <cell r="B4796" t="str">
            <v>CONJUNTO DE FERRAG. P/PORTA MAD. DE ENTRADA PRINCIPAL</v>
          </cell>
          <cell r="C4796" t="str">
            <v>UN</v>
          </cell>
        </row>
        <row r="4797">
          <cell r="A4797" t="str">
            <v>14.007.251-0</v>
          </cell>
          <cell r="B4797" t="str">
            <v>CONJUNTO DE FERRAG. P/PORTA MAD. DE ENTRADA PRINCIPAL</v>
          </cell>
          <cell r="C4797" t="str">
            <v>UN</v>
          </cell>
        </row>
        <row r="4798">
          <cell r="A4798" t="str">
            <v>14.007.253-0</v>
          </cell>
          <cell r="B4798" t="str">
            <v>FECHADURA DE CILINDRO, EM LATAO, ACAB. CROM., P/PORTA DE MAD., DE ENTRADA PRINCIPAL</v>
          </cell>
          <cell r="C4798" t="str">
            <v>UN</v>
          </cell>
        </row>
        <row r="4799">
          <cell r="A4799" t="str">
            <v>14.007.255-0</v>
          </cell>
          <cell r="B4799" t="str">
            <v>CONJUNTO DE FERRAG. P/PORTA DE MAD. DE ENTRADA PRINCIPAL</v>
          </cell>
          <cell r="C4799" t="str">
            <v>UN</v>
          </cell>
        </row>
        <row r="4800">
          <cell r="A4800" t="str">
            <v>14.007.256-0</v>
          </cell>
          <cell r="B4800" t="str">
            <v>CONJUNTO DE FERRAG. P/PORTA INT. DE MAD.</v>
          </cell>
          <cell r="C4800" t="str">
            <v>UN</v>
          </cell>
        </row>
        <row r="4801">
          <cell r="A4801" t="str">
            <v>14.007.258-0</v>
          </cell>
          <cell r="B4801" t="str">
            <v>FECHADURA P/PORTA INT. DE MAD., TIPO GORGE, TRINCO REVERSIVEL, EM LATAO, ACAB. CROMADO</v>
          </cell>
          <cell r="C4801" t="str">
            <v>UN</v>
          </cell>
        </row>
        <row r="4802">
          <cell r="A4802" t="str">
            <v>14.007.261-0</v>
          </cell>
          <cell r="B4802" t="str">
            <v>CONJUNTO DE FERRAG. P/PORTA DE MAD., DE BANHEIRO, FECHADURASIMPLES</v>
          </cell>
          <cell r="C4802" t="str">
            <v>UN</v>
          </cell>
        </row>
        <row r="4803">
          <cell r="A4803" t="str">
            <v>14.007.263-0</v>
          </cell>
          <cell r="B4803" t="str">
            <v>FECHADURA P/PORTA DE MAD. DE BANHEIRO, TIPO TRANQUETA, ACAB.CROM.</v>
          </cell>
          <cell r="C4803" t="str">
            <v>UN</v>
          </cell>
        </row>
        <row r="4804">
          <cell r="A4804" t="str">
            <v>14.007.266-0</v>
          </cell>
          <cell r="B4804" t="str">
            <v>CONJUNTO DE FERRAG. P/PORTA DE ABRIR, DE FERRO OU ALUMINIO</v>
          </cell>
          <cell r="C4804" t="str">
            <v>UN</v>
          </cell>
        </row>
        <row r="4805">
          <cell r="A4805" t="str">
            <v>14.007.270-0</v>
          </cell>
          <cell r="B4805" t="str">
            <v>FECHADURA DE CILINDRO OVALADO, DE LATAO, ACAB. CROM., P/PORTA DE CORRER, DE FERRO OU ALUMINIO</v>
          </cell>
          <cell r="C4805" t="str">
            <v>UN</v>
          </cell>
        </row>
        <row r="4806">
          <cell r="A4806" t="str">
            <v>14.007.274-0</v>
          </cell>
          <cell r="B4806" t="str">
            <v>FECHADURA DE SOBREPOR, C/CILINDRO, 2 VOLTAS, EM FERRO RESINADO PRETO, P/PORTAO</v>
          </cell>
          <cell r="C4806" t="str">
            <v>UN</v>
          </cell>
        </row>
        <row r="4807">
          <cell r="A4807" t="str">
            <v>14.007.276-0</v>
          </cell>
          <cell r="B4807" t="str">
            <v>FECHADURA DE SOBREPOR, C/CILINDRO, EM LATAO, ACAB. CROM., P/PORTAO</v>
          </cell>
          <cell r="C4807" t="str">
            <v>UN</v>
          </cell>
        </row>
        <row r="4808">
          <cell r="A4808" t="str">
            <v>14.007.278-0</v>
          </cell>
          <cell r="B4808" t="str">
            <v>DOBRADICA 3" X 3.1/2", DE LATAO CROM., C/PINO, BOLAS E ANEISDE LATAO</v>
          </cell>
          <cell r="C4808" t="str">
            <v>UN</v>
          </cell>
        </row>
        <row r="4809">
          <cell r="A4809" t="str">
            <v>14.007.280-0</v>
          </cell>
          <cell r="B4809" t="str">
            <v>DOBRADICA 3" X 3", DE LATAO CROM., C/PINO, BOLAS E ANEIS DELATAO</v>
          </cell>
          <cell r="C4809" t="str">
            <v>UN</v>
          </cell>
        </row>
        <row r="4810">
          <cell r="A4810" t="str">
            <v>14.007.282-0</v>
          </cell>
          <cell r="B4810" t="str">
            <v>DOBRADICA 3" X 2.1/2", DE LATAO CROM., C/PINO, BOLAS E ANEISDE LATAO</v>
          </cell>
          <cell r="C4810" t="str">
            <v>UN</v>
          </cell>
        </row>
        <row r="4811">
          <cell r="A4811" t="str">
            <v>14.007.284-0</v>
          </cell>
          <cell r="B4811" t="str">
            <v>DOBRADICA 2.1/2" X 1.3/8", DE LATAO CROM., C/PINO E BOLAS DELATAO</v>
          </cell>
          <cell r="C4811" t="str">
            <v>UN</v>
          </cell>
        </row>
        <row r="4812">
          <cell r="A4812" t="str">
            <v>14.007.286-0</v>
          </cell>
          <cell r="B4812" t="str">
            <v>DOBRADICA 4" X 3", DE FºGALV., C/PINO, BOLAS E ANEIS DE LATAO</v>
          </cell>
          <cell r="C4812" t="str">
            <v>UN</v>
          </cell>
        </row>
        <row r="4813">
          <cell r="A4813" t="str">
            <v>14.007.288-0</v>
          </cell>
          <cell r="B4813" t="str">
            <v>DOBRADICA 3" X 3", DE FºGALV., C/PINO DE FERRO E BOLAS DE LATAO</v>
          </cell>
          <cell r="C4813" t="str">
            <v>UN</v>
          </cell>
        </row>
        <row r="4814">
          <cell r="A4814" t="str">
            <v>14.007.290-0</v>
          </cell>
          <cell r="B4814" t="str">
            <v>DOBRADICA 3" X 2.1/2", DE FºGALV., C/PINO DE FERRO E BOLAS DE LATAO</v>
          </cell>
          <cell r="C4814" t="str">
            <v>UN</v>
          </cell>
        </row>
        <row r="4815">
          <cell r="A4815" t="str">
            <v>14.007.292-0</v>
          </cell>
          <cell r="B4815" t="str">
            <v>DOBRADICA DE 1.3/4" X 2" DE FºGALV., C/PINO DE FERRO E BOLASDE LATAO</v>
          </cell>
          <cell r="C4815" t="str">
            <v>UN</v>
          </cell>
        </row>
        <row r="4816">
          <cell r="A4816" t="str">
            <v>14.007.294-0</v>
          </cell>
          <cell r="B4816" t="str">
            <v>DOBRADICA P/PORTA VAI-E-VEM, DE 3", EM LATAO NIQUELADO</v>
          </cell>
          <cell r="C4816" t="str">
            <v>UN</v>
          </cell>
        </row>
        <row r="4817">
          <cell r="A4817" t="str">
            <v>14.007.296-0</v>
          </cell>
          <cell r="B4817" t="str">
            <v>FECHO SOBREPOR LIVRE - OCUPADO</v>
          </cell>
          <cell r="C4817" t="str">
            <v>UN</v>
          </cell>
        </row>
        <row r="4818">
          <cell r="A4818" t="str">
            <v>14.007.298-0</v>
          </cell>
          <cell r="B4818" t="str">
            <v>FECHO DE EMBUTIR DE ALAVANCA, EM LATAO CROM., DE 40CM DE ALT.</v>
          </cell>
          <cell r="C4818" t="str">
            <v>UN</v>
          </cell>
        </row>
        <row r="4819">
          <cell r="A4819" t="str">
            <v>14.007.300-0</v>
          </cell>
          <cell r="B4819" t="str">
            <v>FECHO DE EMBUTIR, DE SEGURANCA, EM LATAO CROM.</v>
          </cell>
          <cell r="C4819" t="str">
            <v>UN</v>
          </cell>
        </row>
        <row r="4820">
          <cell r="A4820" t="str">
            <v>14.007.302-0</v>
          </cell>
          <cell r="B4820" t="str">
            <v>FECHO DE HASTE REDONDA, EM FERRO, P/PINTAR, C/ 20CM</v>
          </cell>
          <cell r="C4820" t="str">
            <v>UN</v>
          </cell>
        </row>
        <row r="4821">
          <cell r="A4821" t="str">
            <v>14.007.304-0</v>
          </cell>
          <cell r="B4821" t="str">
            <v>FECHO DE HASTE REDONDA, EM FERRO, P/PINTAR, C/ 30CM</v>
          </cell>
          <cell r="C4821" t="str">
            <v>UN</v>
          </cell>
        </row>
        <row r="4822">
          <cell r="A4822" t="str">
            <v>14.007.306-0</v>
          </cell>
          <cell r="B4822" t="str">
            <v>FECHO DE 80MM EM FERRO NIQUELADO, LINGUETA CENTRAL MOVEL</v>
          </cell>
          <cell r="C4822" t="str">
            <v>UN</v>
          </cell>
        </row>
        <row r="4823">
          <cell r="A4823" t="str">
            <v>14.007.308-0</v>
          </cell>
          <cell r="B4823" t="str">
            <v>VISOR OTICO C/LENTES, TIPO LINGUETA, ACAB. CROM.</v>
          </cell>
          <cell r="C4823" t="str">
            <v>UN</v>
          </cell>
        </row>
        <row r="4824">
          <cell r="A4824" t="str">
            <v>14.007.310-0</v>
          </cell>
          <cell r="B4824" t="str">
            <v>CREMONE EM LATAO CROM., C/VARA DE FERRO, DE 1,50M; ACAB. CROM., POLIDO OU PINTADO</v>
          </cell>
          <cell r="C4824" t="str">
            <v>UN</v>
          </cell>
        </row>
        <row r="4825">
          <cell r="A4825" t="str">
            <v>14.007.312-0</v>
          </cell>
          <cell r="B4825" t="str">
            <v>CARRANCA P/FIX. EXT. DE JANELA DE ABRIR, EM LATAO, CABECOTEARTICULADO</v>
          </cell>
          <cell r="C4825" t="str">
            <v>UN</v>
          </cell>
        </row>
        <row r="4826">
          <cell r="A4826" t="str">
            <v>14.007.313-0</v>
          </cell>
          <cell r="B4826" t="str">
            <v>MOLA FECHA-PORTA, AEREA, C/PINHAO E CREMALHEIRA, EM ALUMINIO, C/PINT. ELETROSTATICA, P/PORTA DE FERRO DE 0,90 A 1,00M</v>
          </cell>
          <cell r="C4826" t="str">
            <v>UN</v>
          </cell>
        </row>
        <row r="4827">
          <cell r="A4827" t="str">
            <v>14.007.314-0</v>
          </cell>
          <cell r="B4827" t="str">
            <v>MOLA FECHA-PORTA, AEREA, C/PINHAO E CREMALHEIRA, EM ALUMINIO, C/PINT.ELETROSTATICA, P/PORTA DE MAD.OU ALUMINIO ATE 0,90M</v>
          </cell>
          <cell r="C4827" t="str">
            <v>UN</v>
          </cell>
        </row>
        <row r="4828">
          <cell r="A4828" t="str">
            <v>14.007.315-0</v>
          </cell>
          <cell r="B4828" t="str">
            <v>MOLA FECHA PORTA, AEREA, C/PINHAO E CREMALHEIRA, C/POTENCIANº 4 P/PORTAS CORTA-FOGO</v>
          </cell>
          <cell r="C4828" t="str">
            <v>UN</v>
          </cell>
        </row>
        <row r="4829">
          <cell r="A4829" t="str">
            <v>14.007.316-0</v>
          </cell>
          <cell r="B4829" t="str">
            <v>PUXADOR DE 12CM, EM ZAMAK CROM.</v>
          </cell>
          <cell r="C4829" t="str">
            <v>UN</v>
          </cell>
        </row>
        <row r="4830">
          <cell r="A4830" t="str">
            <v>14.007.318-0</v>
          </cell>
          <cell r="B4830" t="str">
            <v>PUXADOR TUBULAR, DE PUNHO, EM LATAO CROM.</v>
          </cell>
          <cell r="C4830" t="str">
            <v>UN</v>
          </cell>
        </row>
        <row r="4831">
          <cell r="A4831" t="str">
            <v>14.007.320-0</v>
          </cell>
          <cell r="B4831" t="str">
            <v>PUXADOR TUBULAR, EM ZAMAK CROM.</v>
          </cell>
          <cell r="C4831" t="str">
            <v>UN</v>
          </cell>
        </row>
        <row r="4832">
          <cell r="A4832" t="str">
            <v>14.007.322-0</v>
          </cell>
          <cell r="B4832" t="str">
            <v>CADEADO DE 30MM, C/DUPLA TRAVA, DISCO DE SEGURANCA ANTI GAZUA, CORPO DE LATAO MACICO E CILINDRO DE LATAO TREFILADO</v>
          </cell>
          <cell r="C4832" t="str">
            <v>UN</v>
          </cell>
        </row>
        <row r="4833">
          <cell r="A4833" t="str">
            <v>14.007.324-0</v>
          </cell>
          <cell r="B4833" t="str">
            <v>CADEADO DE 50MM, C/DUPLA TRAVA, DISCO DE SEGURANCA ANTI GAZUA, CORPO DE LATAO MACICO E CILINDRO DE LATAO TREFILADO</v>
          </cell>
          <cell r="C4833" t="str">
            <v>UN</v>
          </cell>
        </row>
        <row r="4834">
          <cell r="A4834" t="str">
            <v>14.007.326-0</v>
          </cell>
          <cell r="B4834" t="str">
            <v>CADEADO DE 30MM ADAPTADO P/USO DE 1 SO CHAVE</v>
          </cell>
          <cell r="C4834" t="str">
            <v>UN</v>
          </cell>
        </row>
        <row r="4835">
          <cell r="A4835" t="str">
            <v>14.007.328-0</v>
          </cell>
          <cell r="B4835" t="str">
            <v>PORTA CADEADO DE 4.1/2", DE FERRO ZINCADO</v>
          </cell>
          <cell r="C4835" t="str">
            <v>UN</v>
          </cell>
        </row>
        <row r="4836">
          <cell r="A4836" t="str">
            <v>14.007.330-0</v>
          </cell>
          <cell r="B4836" t="str">
            <v>TARGETAO DE FºGALV., DE 36CM, C/ADAPTACAO DE HASTE P/DUPLO FUNCIONAMENTO, FECHAM. C/CADEADO</v>
          </cell>
          <cell r="C4836" t="str">
            <v>UN</v>
          </cell>
        </row>
        <row r="4837">
          <cell r="A4837" t="str">
            <v>14.007.332-0</v>
          </cell>
          <cell r="B4837" t="str">
            <v>TARGETA DE FIO REDONDO, DE 2", EM FERRO CROM.</v>
          </cell>
          <cell r="C4837" t="str">
            <v>UN</v>
          </cell>
        </row>
        <row r="4838">
          <cell r="A4838" t="str">
            <v>14.007.334-0</v>
          </cell>
          <cell r="B4838" t="str">
            <v>PRENDEDOR DE PORTA DE LATAO CROM., FIX. NO PISO, HASTE ACIONADA P/PRESSAO DA PORTA OU DO PE</v>
          </cell>
          <cell r="C4838" t="str">
            <v>UN</v>
          </cell>
        </row>
        <row r="4839">
          <cell r="A4839" t="str">
            <v>14.007.335-0</v>
          </cell>
          <cell r="B4839" t="str">
            <v>MANCAL SUPERIOR P/PORTA DE VIDRO TEMPERADO 10MM</v>
          </cell>
          <cell r="C4839" t="str">
            <v>UN</v>
          </cell>
        </row>
        <row r="4840">
          <cell r="A4840" t="str">
            <v>14.007.336-0</v>
          </cell>
          <cell r="B4840" t="str">
            <v>SUPORTE SIMPLES DE CENTRO P/VIDRO TEMPERADO 10MM</v>
          </cell>
          <cell r="C4840" t="str">
            <v>UN</v>
          </cell>
        </row>
        <row r="4841">
          <cell r="A4841" t="str">
            <v>14.007.337-0</v>
          </cell>
          <cell r="B4841" t="str">
            <v>SUPORTE DUPLO HORIZ. P/VIDRO TEMPERADO 10MM</v>
          </cell>
          <cell r="C4841" t="str">
            <v>UN</v>
          </cell>
        </row>
        <row r="4842">
          <cell r="A4842" t="str">
            <v>14.007.338-0</v>
          </cell>
          <cell r="B4842" t="str">
            <v>FECHADURA DE CENTRO P/PORTA DE VIDRO TEMPERADO 10MM</v>
          </cell>
          <cell r="C4842" t="str">
            <v>UN</v>
          </cell>
        </row>
        <row r="4843">
          <cell r="A4843" t="str">
            <v>14.007.339-0</v>
          </cell>
          <cell r="B4843" t="str">
            <v>DOBRADICA INFERIOR P/PORTA DE VIDRO TEMPERADO 10MM</v>
          </cell>
          <cell r="C4843" t="str">
            <v>UN</v>
          </cell>
        </row>
        <row r="4844">
          <cell r="A4844" t="str">
            <v>14.007.340-0</v>
          </cell>
          <cell r="B4844" t="str">
            <v>CONTRA FECHADURA DE CENTRO P/PORTA DE VIDRO TEMPERADO 10MM</v>
          </cell>
          <cell r="C4844" t="str">
            <v>UN</v>
          </cell>
        </row>
        <row r="4845">
          <cell r="A4845" t="str">
            <v>14.007.341-0</v>
          </cell>
          <cell r="B4845" t="str">
            <v>DOBRADICA SUPERIOR P/PORTA DE VIDRO TEMPERADO 10MM</v>
          </cell>
          <cell r="C4845" t="str">
            <v>UN</v>
          </cell>
        </row>
        <row r="4846">
          <cell r="A4846" t="str">
            <v>14.007.342-0</v>
          </cell>
          <cell r="B4846" t="str">
            <v>ESPELHO DE FECHADURA P/PORTA DE VIDRO TEMPERADO 10MM</v>
          </cell>
          <cell r="C4846" t="str">
            <v>UN</v>
          </cell>
        </row>
        <row r="4847">
          <cell r="A4847" t="str">
            <v>14.007.344-0</v>
          </cell>
          <cell r="B4847" t="str">
            <v>SUPORTE TIPO "L" P/PORTA DE VIDRO TEMPERADO 10MM</v>
          </cell>
          <cell r="C4847" t="str">
            <v>UN</v>
          </cell>
        </row>
        <row r="4848">
          <cell r="A4848" t="str">
            <v>14.007.345-0</v>
          </cell>
          <cell r="B4848" t="str">
            <v>ESPELHO DO TRINCO DE PISO P/PORTA DE VIDRO TEMPERADO</v>
          </cell>
          <cell r="C4848" t="str">
            <v>UN</v>
          </cell>
        </row>
        <row r="4849">
          <cell r="A4849" t="str">
            <v>14.007.346-0</v>
          </cell>
          <cell r="B4849" t="str">
            <v>SUPORTE SIMPLES, DE CANTO, P/VIDRO TEMPERADO 10MM</v>
          </cell>
          <cell r="C4849" t="str">
            <v>UN</v>
          </cell>
        </row>
        <row r="4850">
          <cell r="A4850" t="str">
            <v>14.007.347-0</v>
          </cell>
          <cell r="B4850" t="str">
            <v>PUXADOR DE MAD. P/PORTA DE VIDRO TEMPERADO</v>
          </cell>
          <cell r="C4850" t="str">
            <v>UN</v>
          </cell>
        </row>
        <row r="4851">
          <cell r="A4851" t="str">
            <v>14.007.348-0</v>
          </cell>
          <cell r="B4851" t="str">
            <v>CONJUNTO DE PIVO P/PORTA DE VIDRO TEMPERADO</v>
          </cell>
          <cell r="C4851" t="str">
            <v>UN</v>
          </cell>
        </row>
        <row r="4852">
          <cell r="A4852" t="str">
            <v>14.007.360-0</v>
          </cell>
          <cell r="B4852" t="str">
            <v>PUXADOR PLAST. P/PORTA DE ARMARIO DE MAD., C/APROX. 10CM DECOMPR. E LARG. PROXIMA DE 3CM, ACAB. CROM.</v>
          </cell>
          <cell r="C4852" t="str">
            <v>UN</v>
          </cell>
        </row>
        <row r="4853">
          <cell r="A4853" t="str">
            <v>14.007.365-0</v>
          </cell>
          <cell r="B4853" t="str">
            <v>PUXADOR PLAST. P/GAVETA DE MAD. C/APROX. 7CM DE COMPR. E LARG. PROXIMA DE 2,5CM, ACAB. CROM.</v>
          </cell>
          <cell r="C4853" t="str">
            <v>UN</v>
          </cell>
        </row>
        <row r="4854">
          <cell r="A4854" t="str">
            <v>14.007.370-0</v>
          </cell>
          <cell r="B4854" t="str">
            <v>FECHADURA DE CILINDRO P/MOVEL DE MAD., DE ENTALHAR, REVERSIVEL, EM FERRO ZINCADO</v>
          </cell>
          <cell r="C4854" t="str">
            <v>UN</v>
          </cell>
        </row>
        <row r="4855">
          <cell r="A4855" t="str">
            <v>14.007.371-0</v>
          </cell>
          <cell r="B4855" t="str">
            <v>FECHADURA DE CILINDRO P/MOVEL DE MAD., DE SOBREPOR, REVERSIVEL, EM ACO NIQUELADA</v>
          </cell>
          <cell r="C4855" t="str">
            <v>UN</v>
          </cell>
        </row>
        <row r="4856">
          <cell r="A4856" t="str">
            <v>14.007.375-0</v>
          </cell>
          <cell r="B4856" t="str">
            <v>FECHADURA DE CILINDRO P/GAVETA, 4 PINOS, C/ROTACAO DE 360° E2 CHAVES</v>
          </cell>
          <cell r="C4856" t="str">
            <v>UN</v>
          </cell>
        </row>
        <row r="4857">
          <cell r="A4857" t="str">
            <v>14.007.376-0</v>
          </cell>
          <cell r="B4857" t="str">
            <v>FECHADURA DE CILINDRO P/ARMARIO, 4 PINOS, C/ROTACAO DE 360°,2 CHAVES</v>
          </cell>
          <cell r="C4857" t="str">
            <v>UN</v>
          </cell>
        </row>
        <row r="4858">
          <cell r="A4858" t="str">
            <v>14.007.380-0</v>
          </cell>
          <cell r="B4858" t="str">
            <v>DOBRADICA TIPO PIANO, EM FERRO LATONADO, DE 1" X 3,00M</v>
          </cell>
          <cell r="C4858" t="str">
            <v>M</v>
          </cell>
        </row>
        <row r="4859">
          <cell r="A4859" t="str">
            <v>14.007.381-0</v>
          </cell>
          <cell r="B4859" t="str">
            <v>DOBRADICA TIPO PIANO, EM LATAO POLIDO, DE 1" X 3,00M</v>
          </cell>
          <cell r="C4859" t="str">
            <v>M</v>
          </cell>
        </row>
        <row r="4860">
          <cell r="A4860" t="str">
            <v>14.007.385-0</v>
          </cell>
          <cell r="B4860" t="str">
            <v>DOBRADICA COPO, TIPO ALTA OU BAIXA, CURVA OU RETA, FURACAO DE 35 OU 26MM, C/FECHO DE METAL CROM.</v>
          </cell>
          <cell r="C4860" t="str">
            <v>UN</v>
          </cell>
        </row>
        <row r="4861">
          <cell r="A4861" t="str">
            <v>14.007.390-0</v>
          </cell>
          <cell r="B4861" t="str">
            <v>MOLA DE BILHA DE ACO, TAMANHO 12MM</v>
          </cell>
          <cell r="C4861" t="str">
            <v>UN</v>
          </cell>
        </row>
        <row r="4862">
          <cell r="A4862" t="str">
            <v>14.007.396-0</v>
          </cell>
          <cell r="B4862" t="str">
            <v>TRILHO DE ALUMINIO P/ROLDANA, EM ESQUADRIA DE CORRER, OCO, C/ 3,00M P/APROX. 30 X 29MM</v>
          </cell>
          <cell r="C4862" t="str">
            <v>UN</v>
          </cell>
        </row>
        <row r="4863">
          <cell r="A4863" t="str">
            <v>14.007.400-0</v>
          </cell>
          <cell r="B4863" t="str">
            <v>MOLA VAI-E-VEM C/ESFERA DE ACO E CORPO EM LATAO POLIDO</v>
          </cell>
          <cell r="C4863" t="str">
            <v>UN</v>
          </cell>
        </row>
        <row r="4864">
          <cell r="A4864" t="str">
            <v>14.007.500-0</v>
          </cell>
          <cell r="B4864" t="str">
            <v>UNIDADE DE REF. P/FORN. DE FERRAG. P/ESQUADRIAS</v>
          </cell>
          <cell r="C4864" t="str">
            <v>UR</v>
          </cell>
        </row>
        <row r="4865">
          <cell r="A4865" t="str">
            <v>14.007.999-0</v>
          </cell>
          <cell r="B4865" t="str">
            <v>FAMILIA 14.007FERRAGENS P/ESQUADRIAS</v>
          </cell>
        </row>
        <row r="4866">
          <cell r="A4866" t="str">
            <v>14.008.010-0</v>
          </cell>
          <cell r="B4866" t="str">
            <v>PORTA COMP. DE 60 X 210 X 3CM, MARCO DE 7 X 3CM, A PORTA COMO O MARCO SERAO REVEST. C/CHAPA LAMIN. DE 1MM DE ESP.</v>
          </cell>
          <cell r="C4866" t="str">
            <v>UN</v>
          </cell>
        </row>
        <row r="4867">
          <cell r="A4867" t="str">
            <v>14.008.015-0</v>
          </cell>
          <cell r="B4867" t="str">
            <v>PORTA COMP. DE 70 X 210 X 3CM, MARCO DE 7 X 3CM, A PORTA COMO O MARCO SERAO REVEST. C/CHAPA LAMIN. DE 1MM DE ESP.</v>
          </cell>
          <cell r="C4867" t="str">
            <v>UN</v>
          </cell>
        </row>
        <row r="4868">
          <cell r="A4868" t="str">
            <v>14.008.020-0</v>
          </cell>
          <cell r="B4868" t="str">
            <v>PORTA COMP. DE 80 X 210 X 3CM, MARCO DE 7 X 3CM, A PORTA COMO O MARCO SERAO REVEST. C/CHAPA LAMIN. DE 1MM DE ESP.</v>
          </cell>
          <cell r="C4868" t="str">
            <v>UN</v>
          </cell>
        </row>
        <row r="4869">
          <cell r="A4869" t="str">
            <v>14.008.025-0</v>
          </cell>
          <cell r="B4869" t="str">
            <v>PORTA COMP.DE 120 X 210 X 3CM, EM 2 FL.,MARCO DE 7 X 3CM, APORTA COMO O MARCO SERAO REVEST.C/CHAPA LAMIN.DE 1MM DE ESP.</v>
          </cell>
          <cell r="C4869" t="str">
            <v>UN</v>
          </cell>
        </row>
        <row r="4870">
          <cell r="A4870" t="str">
            <v>14.008.030-0</v>
          </cell>
          <cell r="B4870" t="str">
            <v>PORTA COMP.DE 140 X 210 X 3CM, EM 2 FL.,MARCO DE 7 X 3CM, APORTA COMO O MARCO SERAO REVEST.C/CHAPA LAMIN.DE 1MM DE ESP.</v>
          </cell>
          <cell r="C4870" t="str">
            <v>UN</v>
          </cell>
        </row>
        <row r="4871">
          <cell r="A4871" t="str">
            <v>14.008.035-0</v>
          </cell>
          <cell r="B4871" t="str">
            <v>PORTA COMP.DE 160 X 210 X 3CM, EM 2 FL.,MARCO DE 7 X 3CM, APORTA COMO O MARCO SERAO REVEST.C/CHAPA LAMIN.DE 1MM DE ESP.</v>
          </cell>
          <cell r="C4871" t="str">
            <v>UN</v>
          </cell>
        </row>
        <row r="4872">
          <cell r="A4872" t="str">
            <v>14.008.045-0</v>
          </cell>
          <cell r="B4872" t="str">
            <v>PORTA COMP. DE 60 X 180 X 3CM, MARCO DE 7 X 3CM, REVEST. DECHAPA LAMIN. DE 1MM DE ESP.</v>
          </cell>
          <cell r="C4872" t="str">
            <v>UN</v>
          </cell>
        </row>
        <row r="4873">
          <cell r="A4873" t="str">
            <v>14.008.070-0</v>
          </cell>
          <cell r="B4873" t="str">
            <v>PRATELEIRA DE COMP. DE CEDRO C/ESP. DE 2CM E LARG. DE 40CM,REVEST. C/CHAPA LAMIN. NAS FACES E ESP.</v>
          </cell>
          <cell r="C4873" t="str">
            <v>M</v>
          </cell>
        </row>
        <row r="4874">
          <cell r="A4874" t="str">
            <v>14.008.075-0</v>
          </cell>
          <cell r="B4874" t="str">
            <v>PRATELEIRA DE COMP. DE CEDRO C/ESP. DE 2CM E LARG. DE 50CM,REVEST. C/CHAPA LAMIN. NAS FACES E ESP.</v>
          </cell>
          <cell r="C4874" t="str">
            <v>M</v>
          </cell>
        </row>
        <row r="4875">
          <cell r="A4875" t="str">
            <v>14.008.080-0</v>
          </cell>
          <cell r="B4875" t="str">
            <v>PRATELEIRA DE COMP. DE CEDRO C/ESP. DE 2CM E LARG. DE 60CM,REVEST. C/CHAPA LAMIN. NAS FACES E ESP.</v>
          </cell>
          <cell r="C4875" t="str">
            <v>M</v>
          </cell>
        </row>
        <row r="4876">
          <cell r="A4876" t="str">
            <v>14.008.090-0</v>
          </cell>
          <cell r="B4876" t="str">
            <v>QUADRO AULA EM COMP. DE CEDRO DE 8MM DE ESP., REVEST. C/CHAPA DE LAMIN. VERDE SUPER QUADRO ESCOLAR, MED. 5,00 X 1,20M</v>
          </cell>
          <cell r="C4876" t="str">
            <v>UN</v>
          </cell>
        </row>
        <row r="4877">
          <cell r="A4877" t="str">
            <v>14.008.092-0</v>
          </cell>
          <cell r="B4877" t="str">
            <v>QUADRO DE AULA; MED. 5,85 X 1,20M, EM COMP. DE CEDRO DE 8MMDE ESP, REVEST. C/CHAPA LAMIN. VERDE OFICIAL 450</v>
          </cell>
          <cell r="C4877" t="str">
            <v>UN</v>
          </cell>
        </row>
        <row r="4878">
          <cell r="A4878" t="str">
            <v>14.008.100-0</v>
          </cell>
          <cell r="B4878" t="str">
            <v>PORTA DE CORRER, 2 FL., P/ARMARIO EM BANCA, 50 X 70CM, DE COMP. DE CEDRO DE 20MM, REVEST. C/CHAPA LAMIN. NAS 3 FACES</v>
          </cell>
          <cell r="C4878" t="str">
            <v>UN</v>
          </cell>
        </row>
        <row r="4879">
          <cell r="A4879" t="str">
            <v>14.008.500-0</v>
          </cell>
          <cell r="B4879" t="str">
            <v>UNIDADE DE REF. P/FORN. E/OU REPARO DE ESQUADRIAS REVESTIDASDE CHAPA LAMIN.</v>
          </cell>
          <cell r="C4879" t="str">
            <v>UR</v>
          </cell>
        </row>
        <row r="4880">
          <cell r="A4880" t="str">
            <v>14.008.999-0</v>
          </cell>
          <cell r="B4880" t="str">
            <v>FAMILIA 14.008ESQUADRIAS REVEST. DE FORMICA</v>
          </cell>
        </row>
        <row r="4881">
          <cell r="A4881" t="str">
            <v>14.009.010-0</v>
          </cell>
          <cell r="B4881" t="str">
            <v>COLOCACAO DE FECHADURA DE EMBUTIR, C/ALT. APROX. DE 20CM, EMMAD.</v>
          </cell>
          <cell r="C4881" t="str">
            <v>UN</v>
          </cell>
        </row>
        <row r="4882">
          <cell r="A4882" t="str">
            <v>14.009.015-0</v>
          </cell>
          <cell r="B4882" t="str">
            <v>COLOCACAO DE FECHADURA DE EMBUTIR, C/ALT. APROX. DE 15CM, EMMAD.</v>
          </cell>
          <cell r="C4882" t="str">
            <v>UN</v>
          </cell>
        </row>
        <row r="4883">
          <cell r="A4883" t="str">
            <v>14.009.020-0</v>
          </cell>
          <cell r="B4883" t="str">
            <v>COLOCACAO DE FECHADURA DE EMBUTIR, C/ALT. APROX. DE 10CM, EMMAD.</v>
          </cell>
          <cell r="C4883" t="str">
            <v>UN</v>
          </cell>
        </row>
        <row r="4884">
          <cell r="A4884" t="str">
            <v>14.009.022-0</v>
          </cell>
          <cell r="B4884" t="str">
            <v>SUBSTITUICAO DE FECHADURA DE EMBUTIR, C/ALT. APROX. DE 20CM,EM MAD.</v>
          </cell>
          <cell r="C4884" t="str">
            <v>UN</v>
          </cell>
        </row>
        <row r="4885">
          <cell r="A4885" t="str">
            <v>14.009.024-0</v>
          </cell>
          <cell r="B4885" t="str">
            <v>SUBSTITUICAO DE FECHADURA DE EMBUTIR, C/ALT. APROX. DE 15CM,EM MAD.</v>
          </cell>
          <cell r="C4885" t="str">
            <v>UN</v>
          </cell>
        </row>
        <row r="4886">
          <cell r="A4886" t="str">
            <v>14.009.026-0</v>
          </cell>
          <cell r="B4886" t="str">
            <v>SUBSTITUICAO DE FECHADURA DE EMBUTIR, C/ALT. APROX. DE 10CM,EM MAD.</v>
          </cell>
          <cell r="C4886" t="str">
            <v>UN</v>
          </cell>
        </row>
        <row r="4887">
          <cell r="A4887" t="str">
            <v>14.009.040-0</v>
          </cell>
          <cell r="B4887" t="str">
            <v>COLOCACAO DE 1 DOBR. C/AS DIM. DE 3" X 4" OU 3" X 3.1/2", EMMAD.</v>
          </cell>
          <cell r="C4887" t="str">
            <v>UN</v>
          </cell>
        </row>
        <row r="4888">
          <cell r="A4888" t="str">
            <v>14.009.045-0</v>
          </cell>
          <cell r="B4888" t="str">
            <v>COLOCACAO DE 1 DOBR. C/AS DIM. DE 3" X 3" OU 3" X 2.1/2", EMMAD.</v>
          </cell>
          <cell r="C4888" t="str">
            <v>UN</v>
          </cell>
        </row>
        <row r="4889">
          <cell r="A4889" t="str">
            <v>14.009.050-0</v>
          </cell>
          <cell r="B4889" t="str">
            <v>COLOCACAO DE 1 DOBR. C/AS DIM. DE 2" X 2.1/2" OU 1.1/2" X 2", EM MAD.</v>
          </cell>
          <cell r="C4889" t="str">
            <v>UN</v>
          </cell>
        </row>
        <row r="4890">
          <cell r="A4890" t="str">
            <v>14.009.052-0</v>
          </cell>
          <cell r="B4890" t="str">
            <v>SUBSTITUICAO DE 1 DOBR. C/AS DIM. DE 3" X 4" OU 3" X 3.1/2",EM MAD.</v>
          </cell>
          <cell r="C4890" t="str">
            <v>UN</v>
          </cell>
        </row>
        <row r="4891">
          <cell r="A4891" t="str">
            <v>14.009.054-0</v>
          </cell>
          <cell r="B4891" t="str">
            <v>SUBSTITUICAO DE 1 DOBR. C/AS DIM. DE 3" X 3" OU 3" X 2.1/2",EM MAD.</v>
          </cell>
          <cell r="C4891" t="str">
            <v>UN</v>
          </cell>
        </row>
        <row r="4892">
          <cell r="A4892" t="str">
            <v>14.009.056-0</v>
          </cell>
          <cell r="B4892" t="str">
            <v>SUBSTITUICAO DE 1 DOBR. C/AS DIM. DE 2" X 2.1/2" OU 1.1/2" X2", EM MAD.</v>
          </cell>
          <cell r="C4892" t="str">
            <v>UN</v>
          </cell>
        </row>
        <row r="4893">
          <cell r="A4893" t="str">
            <v>14.009.060-0</v>
          </cell>
          <cell r="B4893" t="str">
            <v>COLOCACAO DE VISOR OTICO, EM MAD.</v>
          </cell>
          <cell r="C4893" t="str">
            <v>UN</v>
          </cell>
        </row>
        <row r="4894">
          <cell r="A4894" t="str">
            <v>14.009.070-0</v>
          </cell>
          <cell r="B4894" t="str">
            <v>COLOCACAO DE FECHO DE EMBUTIR DE 40CM, EM MAD.</v>
          </cell>
          <cell r="C4894" t="str">
            <v>UN</v>
          </cell>
        </row>
        <row r="4895">
          <cell r="A4895" t="str">
            <v>14.009.075-0</v>
          </cell>
          <cell r="B4895" t="str">
            <v>COLOCACAO DE FECHO DE EMBUTIR DE 20CM, EM MAD.</v>
          </cell>
          <cell r="C4895" t="str">
            <v>UN</v>
          </cell>
        </row>
        <row r="4896">
          <cell r="A4896" t="str">
            <v>14.009.080-0</v>
          </cell>
          <cell r="B4896" t="str">
            <v>COLOCACAO DE SISTEMA DE ROLDANAS, CABOS E CONTRAPESOS, EM JANELA GUILHOTINA</v>
          </cell>
          <cell r="C4896" t="str">
            <v>UN</v>
          </cell>
        </row>
        <row r="4897">
          <cell r="A4897" t="str">
            <v>14.009.085-0</v>
          </cell>
          <cell r="B4897" t="str">
            <v>COLOCACAO DE PRENDEDOR DE PORTA, EM PISO DE MAD.</v>
          </cell>
          <cell r="C4897" t="str">
            <v>UN</v>
          </cell>
        </row>
        <row r="4898">
          <cell r="A4898" t="str">
            <v>14.009.090-0</v>
          </cell>
          <cell r="B4898" t="str">
            <v>COLOCACAO DE FECHO DE SOBREPOR, DE FIO REDONDO DE 20 OU 30CM, EM MAD.</v>
          </cell>
          <cell r="C4898" t="str">
            <v>UN</v>
          </cell>
        </row>
        <row r="4899">
          <cell r="A4899" t="str">
            <v>14.009.095-0</v>
          </cell>
          <cell r="B4899" t="str">
            <v>COLOCACAO DE FECHO DE SOBREPOR, DE FIO REDONDO DE 5 OU 10CM,EM MAD.</v>
          </cell>
          <cell r="C4899" t="str">
            <v>UN</v>
          </cell>
        </row>
        <row r="4900">
          <cell r="A4900" t="str">
            <v>14.009.110-0</v>
          </cell>
          <cell r="B4900" t="str">
            <v>COLOCACAO DE MOLA FECHA PORTA, EM MAD.</v>
          </cell>
          <cell r="C4900" t="str">
            <v>UN</v>
          </cell>
        </row>
        <row r="4901">
          <cell r="A4901" t="str">
            <v>14.009.120-0</v>
          </cell>
          <cell r="B4901" t="str">
            <v>COLOCACAO DE CREMONE, EM MAD., C/VARA DE FERRO DE 150MM</v>
          </cell>
          <cell r="C4901" t="str">
            <v>UN</v>
          </cell>
        </row>
        <row r="4902">
          <cell r="A4902" t="str">
            <v>14.009.125-0</v>
          </cell>
          <cell r="B4902" t="str">
            <v>COLOCACAO DE CARRANCA, FIX. NA PARTE EXT. DE JANELAS DE ABRIR</v>
          </cell>
          <cell r="C4902" t="str">
            <v>UN</v>
          </cell>
        </row>
        <row r="4903">
          <cell r="A4903" t="str">
            <v>14.009.130-0</v>
          </cell>
          <cell r="B4903" t="str">
            <v>COLOCACAO DE DOBR., TIPO VAI-E-VEM, EM MAD.</v>
          </cell>
          <cell r="C4903" t="str">
            <v>UN</v>
          </cell>
        </row>
        <row r="4904">
          <cell r="A4904" t="str">
            <v>14.009.999-0</v>
          </cell>
          <cell r="B4904" t="str">
            <v>FAMILIA 14.009COLOCACAO FECHADURA</v>
          </cell>
        </row>
        <row r="4905">
          <cell r="A4905" t="str">
            <v>14.010.010-0</v>
          </cell>
          <cell r="B4905" t="str">
            <v>MASTRO MET. EM TUBO DE FºGALV. DE 3" C/ALT. DE 6,00M, EQUIPADO C/ROLDANA, C/FIX. EM PRISMA DE CONCR. DE 30 X 30 X 50CM</v>
          </cell>
          <cell r="C4905" t="str">
            <v>UN</v>
          </cell>
        </row>
        <row r="4906">
          <cell r="A4906" t="str">
            <v>14.010.015-0</v>
          </cell>
          <cell r="B4906" t="str">
            <v>MASTRO MET. EM TUBO DE FºGALV. DE 3" C/ALT. DE 5,50M; EQUIPADO C/ROLDANA, C/FIX. EM PRISMA DE CONCR. DE 30 X 30 X 50CM</v>
          </cell>
          <cell r="C4906" t="str">
            <v>UN</v>
          </cell>
        </row>
        <row r="4907">
          <cell r="A4907" t="str">
            <v>14.010.999-0</v>
          </cell>
          <cell r="B4907" t="str">
            <v>FAMILIA 14.010MASTROS METALICOS</v>
          </cell>
        </row>
        <row r="4908">
          <cell r="A4908" t="str">
            <v>CATEGORIA 15 - INSTALAÇÕES ELÉTRICAS, HIDRÁULICAS, SANITÁRIAS E MECÂNICAS</v>
          </cell>
        </row>
        <row r="4910">
          <cell r="A4910" t="str">
            <v>15.000.000-1</v>
          </cell>
          <cell r="B4910" t="str">
            <v>INDICE GERAL P/SERV. DE INSTAL. ELETR. E HIDRO-SANIT.</v>
          </cell>
        </row>
        <row r="4911">
          <cell r="A4911" t="str">
            <v>15.000.999-0</v>
          </cell>
          <cell r="B4911" t="str">
            <v>FAMILIA 15.000INDICE INST.ELETR.HIDRO-SANITARIA</v>
          </cell>
        </row>
        <row r="4912">
          <cell r="A4912" t="str">
            <v>15.001.020-1</v>
          </cell>
          <cell r="B4912" t="str">
            <v>CAIXA DE ALVEN. DE TIJ. MACICO (7 X 10 X 20CM), EM PAREDES DE MEIA VEZ DE 0,20 X 0,20 X 0,30M, C/TAMPA DE 5CM DE ESP.</v>
          </cell>
          <cell r="C4912" t="str">
            <v>UN</v>
          </cell>
        </row>
        <row r="4913">
          <cell r="A4913" t="str">
            <v>15.001.025-0</v>
          </cell>
          <cell r="B4913" t="str">
            <v>CAIXA DE ALVEN. DE TIJ. MACICO (7 X 10 X 20CM), EM PAREDES DE MEIA VEZ DE 0,30 X 0,30 X 0,30M, C/TAMPA DE 5CM DE ESP.</v>
          </cell>
          <cell r="C4913" t="str">
            <v>UN</v>
          </cell>
        </row>
        <row r="4914">
          <cell r="A4914" t="str">
            <v>15.001.026-0</v>
          </cell>
          <cell r="B4914" t="str">
            <v>CAIXA DE ALVEN. DE TIJ. MACICO (7 X 10 X 20CM), EM PAREDES DE MEIA VEZ DE 0,40 X 0,40 X 0,40M, C/TAMPA DE 5CM DE ESP.</v>
          </cell>
          <cell r="C4914" t="str">
            <v>UN</v>
          </cell>
        </row>
        <row r="4915">
          <cell r="A4915" t="str">
            <v>15.001.027-0</v>
          </cell>
          <cell r="B4915" t="str">
            <v>CAIXA DE ALVEN. DE TIJ. MACICO (7 X 10 X 20CM), EM PAREDES DE MEIA VEZ DE 0,60 X 0,60 X 0,60M, C/TAMPA DE 8CM DE ESP.</v>
          </cell>
          <cell r="C4915" t="str">
            <v>UN</v>
          </cell>
        </row>
        <row r="4916">
          <cell r="A4916" t="str">
            <v>15.001.028-0</v>
          </cell>
          <cell r="B4916" t="str">
            <v>CAIXA DE ALVEN. DE TIJ. MACICO (7 X 10 X 20CM), EM PAREDES DE MEIA VEZ DE 0,60 X 0,60 X 0,40M, C/TAMPA DE 8CM DE ESP.</v>
          </cell>
          <cell r="C4916" t="str">
            <v>UN</v>
          </cell>
        </row>
        <row r="4917">
          <cell r="A4917" t="str">
            <v>15.001.029-0</v>
          </cell>
          <cell r="B4917" t="str">
            <v>CAIXA DE ALVEN. DE TIJ. MACICO (7 X 10 X 20CM), EM PAREDES DE MEIA VEZ DE 0,60 X 0,60 X 1,20M, C/TAMPA DE 8CM DE ESP.</v>
          </cell>
          <cell r="C4917" t="str">
            <v>UN</v>
          </cell>
        </row>
        <row r="4918">
          <cell r="A4918" t="str">
            <v>15.001.030-0</v>
          </cell>
          <cell r="B4918" t="str">
            <v>CAIXA DE ALVEN. DE TIJ. MACICO (7 X 10 X 20CM), EM PAREDES DE MEIA VEZ DE 0,80 X 0,80 X 1,00M, C/TAMPA DE 10CM DE ESP.</v>
          </cell>
          <cell r="C4918" t="str">
            <v>UN</v>
          </cell>
        </row>
        <row r="4919">
          <cell r="A4919" t="str">
            <v>15.001.031-0</v>
          </cell>
          <cell r="B4919" t="str">
            <v>CAIXA DE ALVEN. DE TIJ. MACICO (7 X 10 X 20CM), EM PAREDES DE MEIA VEZ DE 0,30 X 0,90 X 1,00M, S/TAMPA</v>
          </cell>
          <cell r="C4919" t="str">
            <v>UN</v>
          </cell>
        </row>
        <row r="4920">
          <cell r="A4920" t="str">
            <v>15.001.053-0</v>
          </cell>
          <cell r="B4920" t="str">
            <v>ABRIGO P/ 4 BOTIJOES DE GAS DE 45KG, EXCL. LIGACOES, DIM. DE2,00 X 0,50 X 1,50M, EM ALVEN. DE TIJ.</v>
          </cell>
          <cell r="C4920" t="str">
            <v>UN</v>
          </cell>
        </row>
        <row r="4921">
          <cell r="A4921" t="str">
            <v>15.001.054-0</v>
          </cell>
          <cell r="B4921" t="str">
            <v>ABRIGO P/ 2 BOTIJOES DE GAS DE 45KG, EXCL. LIGACOES, DIM. DE1,00 X 0,50 X 1,50M, EM ALVEN. DE TIJ.</v>
          </cell>
          <cell r="C4921" t="str">
            <v>UN</v>
          </cell>
        </row>
        <row r="4922">
          <cell r="A4922" t="str">
            <v>15.001.055-0</v>
          </cell>
          <cell r="B4922" t="str">
            <v>ABRIGO P/ 4 BOTIJOES DE GAS DE 13KG, EXCL. LIGACOES, DIM. DE2,00 X 0,50 X 0,80M EM ALVEN. DE TIJ.</v>
          </cell>
          <cell r="C4922" t="str">
            <v>UN</v>
          </cell>
        </row>
        <row r="4923">
          <cell r="A4923" t="str">
            <v>15.001.056-0</v>
          </cell>
          <cell r="B4923" t="str">
            <v>ABRIGO P/ 2 BOTIJOES DE GAS DE 13KG, EXCL. LIGACOES, DIM. DE1,00 X 0,50 X 0,80M, EM ALVEN. DE TIJ.</v>
          </cell>
          <cell r="C4923" t="str">
            <v>UN</v>
          </cell>
        </row>
        <row r="4924">
          <cell r="A4924" t="str">
            <v>15.001.070-0</v>
          </cell>
          <cell r="B4924" t="str">
            <v>ABRIGO P/HIDROMETRO DE 1/2" OU 3/4", DIM. DE 0,80 X 0,40 X 0,50M, EM ALVEN. DE TIJ., C/PORTA DE 0,70 X 0,40M</v>
          </cell>
          <cell r="C4924" t="str">
            <v>UN</v>
          </cell>
        </row>
        <row r="4925">
          <cell r="A4925" t="str">
            <v>15.001.071-0</v>
          </cell>
          <cell r="B4925" t="str">
            <v>ABRIGO P/HIDROMETRO DE 1", DIM. DE 0,90 X 0,50 X 0,60M, EM ALVEN. DE TIJ., C/PORTA DE 0,80 X 0,50M</v>
          </cell>
          <cell r="C4925" t="str">
            <v>UN</v>
          </cell>
        </row>
        <row r="4926">
          <cell r="A4926" t="str">
            <v>15.001.072-0</v>
          </cell>
          <cell r="B4926" t="str">
            <v>ABRIGO P/HIDROMETRO DE 1.1/2", DIM. DE 1,10 X 0,60 X 0,70M,EM ALVEN. DE TIJ., C/PORTA DE 1,00 X 0,60M</v>
          </cell>
          <cell r="C4926" t="str">
            <v>UN</v>
          </cell>
        </row>
        <row r="4927">
          <cell r="A4927" t="str">
            <v>15.001.073-0</v>
          </cell>
          <cell r="B4927" t="str">
            <v>ABRIGO P/HIDROMETRO DE 2", DIM. DE 1,50 X 0,70 X 0,90M, EM ALVEN. DE TIJOLOS, C/PORTA DE 1,40 X 0,70M</v>
          </cell>
          <cell r="C4927" t="str">
            <v>UN</v>
          </cell>
        </row>
        <row r="4928">
          <cell r="A4928" t="str">
            <v>15.001.075-0</v>
          </cell>
          <cell r="B4928" t="str">
            <v>ABRIGO P/BOMBA, DIM. DE 0,70 X 0,50 X 0,50M, EM ALVEN. DE TIJ., C/PORTA DE 0,60 X 0,40M</v>
          </cell>
          <cell r="C4928" t="str">
            <v>UN</v>
          </cell>
        </row>
        <row r="4929">
          <cell r="A4929" t="str">
            <v>15.001.076-0</v>
          </cell>
          <cell r="B4929" t="str">
            <v>ABRIGO P/BOMBA, DIM. DE 1,20 X 0,60 X 0,80M, EM ALVEN. DE TIJ., C/PORTA DE 1,00 X 0,60M</v>
          </cell>
          <cell r="C4929" t="str">
            <v>UN</v>
          </cell>
        </row>
        <row r="4930">
          <cell r="A4930" t="str">
            <v>15.001.080-0</v>
          </cell>
          <cell r="B4930" t="str">
            <v>TAMPA DE CONCR. ARMADO, ESP. DE 6CM, P/CX. DE INSPECAO, C/ 60CM DE DIAM. FORN. E COLOC.</v>
          </cell>
          <cell r="C4930" t="str">
            <v>UN</v>
          </cell>
        </row>
        <row r="4931">
          <cell r="A4931" t="str">
            <v>15.001.090-0</v>
          </cell>
          <cell r="B4931" t="str">
            <v>REPARO EM CX. DE PASSAGEM DE ENERGIA ELETR., DE ALVEN. DE 30X 30CM, C/TROCA DE TAMPA</v>
          </cell>
          <cell r="C4931" t="str">
            <v>M2</v>
          </cell>
        </row>
        <row r="4932">
          <cell r="A4932" t="str">
            <v>15.001.095-0</v>
          </cell>
          <cell r="B4932" t="str">
            <v>REPARO EM CX. DE PASSAGEM DE ENERGIA ELETR., DE ALVEN. DE 40X 40CM, C/TROCA DE TAMPA</v>
          </cell>
          <cell r="C4932" t="str">
            <v>M2</v>
          </cell>
        </row>
        <row r="4933">
          <cell r="A4933" t="str">
            <v>15.001.100-0</v>
          </cell>
          <cell r="B4933" t="str">
            <v>REPARO EM CX. DE PASSAGEM DE ENERGIA ELETR., DE ALVEN. DE 60X 60CM, C/TROCA DE TAMPA</v>
          </cell>
          <cell r="C4933" t="str">
            <v>M2</v>
          </cell>
        </row>
        <row r="4934">
          <cell r="A4934" t="str">
            <v>15.001.999-0</v>
          </cell>
          <cell r="B4934" t="str">
            <v>FAMILIA 15.001CAIXA ALVENARIA</v>
          </cell>
        </row>
        <row r="4935">
          <cell r="A4935" t="str">
            <v>15.002.010-0</v>
          </cell>
          <cell r="B4935" t="str">
            <v>FOSSA SEPTICA, CAMARA SUBMERSA, TIPO IMHOFF, CAPAC. P/ 5 CONTRIBUINTES</v>
          </cell>
          <cell r="C4935" t="str">
            <v>UN</v>
          </cell>
        </row>
        <row r="4936">
          <cell r="A4936" t="str">
            <v>15.002.015-0</v>
          </cell>
          <cell r="B4936" t="str">
            <v>FOSSA SEPTICA, CAMARA SUBMERSA, TIPO IMHOFF, CAPAC. P/ 10 CONTRIBUINTES</v>
          </cell>
          <cell r="C4936" t="str">
            <v>UN</v>
          </cell>
        </row>
        <row r="4937">
          <cell r="A4937" t="str">
            <v>15.002.020-0</v>
          </cell>
          <cell r="B4937" t="str">
            <v>FOSSA SEPTICA, CAMARA SUBMERSA, TIPO IMHOFF, CAPAC. P/ 30 CONTRIBUINTES</v>
          </cell>
          <cell r="C4937" t="str">
            <v>UN</v>
          </cell>
        </row>
        <row r="4938">
          <cell r="A4938" t="str">
            <v>15.002.025-0</v>
          </cell>
          <cell r="B4938" t="str">
            <v>FOSSA SEPTICA, CAMARA SUBMERSA, TIPO IMHOFF, CAPAC. P/ 50 CONTRIBUINTES</v>
          </cell>
          <cell r="C4938" t="str">
            <v>UN</v>
          </cell>
        </row>
        <row r="4939">
          <cell r="A4939" t="str">
            <v>15.002.030-0</v>
          </cell>
          <cell r="B4939" t="str">
            <v>FOSSA SEPTICA, CAMARA SUBMERSA, TIPO IMHOFF, CAPAC. P/ 75 CONTRIBUINTES</v>
          </cell>
          <cell r="C4939" t="str">
            <v>UN</v>
          </cell>
        </row>
        <row r="4940">
          <cell r="A4940" t="str">
            <v>15.002.035-0</v>
          </cell>
          <cell r="B4940" t="str">
            <v>FOSSA SEPTICA, CAMARA SUBMERSA, TIPO IMHOFF, CAPAC. P/ 100 CONTRIBUINTES</v>
          </cell>
          <cell r="C4940" t="str">
            <v>UN</v>
          </cell>
        </row>
        <row r="4941">
          <cell r="A4941" t="str">
            <v>15.002.040-0</v>
          </cell>
          <cell r="B4941" t="str">
            <v>FOSSA SEPTICA, CAMARA SUBMERSA, TIPO IMHOFF, CAPAC. P/ 150 CONTRIBUINTES</v>
          </cell>
          <cell r="C4941" t="str">
            <v>UN</v>
          </cell>
        </row>
        <row r="4942">
          <cell r="A4942" t="str">
            <v>15.002.045-0</v>
          </cell>
          <cell r="B4942" t="str">
            <v>FOSSA SEPTICA, CAMARA SUBMERSA, TIPO IMHOFF, CAPAC. P/ 200 CONTRIBUINTES</v>
          </cell>
          <cell r="C4942" t="str">
            <v>UN</v>
          </cell>
        </row>
        <row r="4943">
          <cell r="A4943" t="str">
            <v>15.002.062-0</v>
          </cell>
          <cell r="B4943" t="str">
            <v>CAIXA DE GORDURA SIMPLES CILINDRICA, EM ANEIS DE CONCR., 40CM DIAM., 60CM PROF., INCL. TAMPA</v>
          </cell>
          <cell r="C4943" t="str">
            <v>UN</v>
          </cell>
        </row>
        <row r="4944">
          <cell r="A4944" t="str">
            <v>15.002.063-0</v>
          </cell>
          <cell r="B4944" t="str">
            <v>CAIXA DE GORDURA DUPLA, CILINDRICA, EM ANEIS DE CONCR., 60CMDIAM., 90CM PROF., INCL. TAMPA</v>
          </cell>
          <cell r="C4944" t="str">
            <v>UN</v>
          </cell>
        </row>
        <row r="4945">
          <cell r="A4945" t="str">
            <v>15.002.080-0</v>
          </cell>
          <cell r="B4945" t="str">
            <v>CAIXA DE GORDURA EM ALVEN. DE TIJ. MACICO (7 X 10 X 20CM), PAREDES DE 0,20M, MED. 0,80 X 0,80 X 0,90M</v>
          </cell>
          <cell r="C4945" t="str">
            <v>UN</v>
          </cell>
        </row>
        <row r="4946">
          <cell r="A4946" t="str">
            <v>15.002.082-0</v>
          </cell>
          <cell r="B4946" t="str">
            <v>CAIXA DE GORDURA EM ALVEN. DE TIJ. MACICO (7 X 10 X 20CM), PAREDES DE 0,20M, MED. 1,00 X 1,00 X 0,90M</v>
          </cell>
          <cell r="C4946" t="str">
            <v>UN</v>
          </cell>
        </row>
        <row r="4947">
          <cell r="A4947" t="str">
            <v>15.002.084-0</v>
          </cell>
          <cell r="B4947" t="str">
            <v>CAIXA DE GORDURA EM ALVEN. DE TIJ. MACICO (7 X 10 X 20CM), PAREDES DE 0,20M, MED. 1,20 X 1,00 X 0,90M</v>
          </cell>
          <cell r="C4947" t="str">
            <v>UN</v>
          </cell>
        </row>
        <row r="4948">
          <cell r="A4948" t="str">
            <v>15.002.086-0</v>
          </cell>
          <cell r="B4948" t="str">
            <v>CAIXA DE GORDURA EM ALVEN. DE TIJ. MACICO (7 X 10 X 20CM), PAREDES DE 0,20M, MED. 1,20 X 1,20 X 0,90M</v>
          </cell>
          <cell r="C4948" t="str">
            <v>UN</v>
          </cell>
        </row>
        <row r="4949">
          <cell r="A4949" t="str">
            <v>15.002.088-0</v>
          </cell>
          <cell r="B4949" t="str">
            <v>CAIXA DE GORDURA EM ALVEN. DE TIJ. MACICO (7 X 10 X 20CM), PAREDES DE 0,20M, MED. 1,00 X 1,50 X 0,90M</v>
          </cell>
          <cell r="C4949" t="str">
            <v>UN</v>
          </cell>
        </row>
        <row r="4950">
          <cell r="A4950" t="str">
            <v>15.002.090-0</v>
          </cell>
          <cell r="B4950" t="str">
            <v>CAIXA DE GORDURA EM ALVEN. DE TIJ. MACICO (7 X 10 X 20CM), PAREDES DE 0,20M, MED. 1,20 X 1,50 X 0,90M</v>
          </cell>
          <cell r="C4950" t="str">
            <v>UN</v>
          </cell>
        </row>
        <row r="4951">
          <cell r="A4951" t="str">
            <v>15.002.092-0</v>
          </cell>
          <cell r="B4951" t="str">
            <v>CAIXA DE GORDURA EM ALVEN. DE TIJ. MACICO (7 X 10 X 20CM), PAREDES DE 0,20M, MED. 1,50 X 1,50 X 0,90M</v>
          </cell>
          <cell r="C4951" t="str">
            <v>UN</v>
          </cell>
        </row>
        <row r="4952">
          <cell r="A4952" t="str">
            <v>15.002.094-0</v>
          </cell>
          <cell r="B4952" t="str">
            <v>CAIXA DE GORDURA EM ALVEN. DE TIJ. MACICO (7 X 10 X 20CM), PAREDES DE 0,20M, MED. 1,50 X 2,00 X 0,90M</v>
          </cell>
          <cell r="C4952" t="str">
            <v>UN</v>
          </cell>
        </row>
        <row r="4953">
          <cell r="A4953" t="str">
            <v>15.002.096-0</v>
          </cell>
          <cell r="B4953" t="str">
            <v>CAIXA DE GORDURA EM ALVEN. DE TIJ. MACICO (7 X 10 X 20CM), PAREDES DE 0,20M, MED. 1,50 X 2,20 X 0,90M</v>
          </cell>
          <cell r="C4953" t="str">
            <v>UN</v>
          </cell>
        </row>
        <row r="4954">
          <cell r="A4954" t="str">
            <v>15.002.120-0</v>
          </cell>
          <cell r="B4954" t="str">
            <v>CAIXA ENTERRADA P/INSTAL. TELEFONICAS, TIPO R1, MED. 0,60 X0,35 X 0,50M, EM BL. DE CONCR. DE 0,10 X 0,20 X 0,40M</v>
          </cell>
          <cell r="C4954" t="str">
            <v>UN</v>
          </cell>
        </row>
        <row r="4955">
          <cell r="A4955" t="str">
            <v>15.002.125-0</v>
          </cell>
          <cell r="B4955" t="str">
            <v>CAIXA ENTERRADA P/INSTAL. TELEFONICAS, TIPO R2, MED. 1,07 X0,52 X 0,50M, EM BL. DE CONCR. DE 0,10 X 0,20 X 0,40M</v>
          </cell>
          <cell r="C4955" t="str">
            <v>UN</v>
          </cell>
        </row>
        <row r="4956">
          <cell r="A4956" t="str">
            <v>15.002.130-0</v>
          </cell>
          <cell r="B4956" t="str">
            <v>CAIXA ENTERRADA P/INSTAL. TELEFONICAS, TIPO R3, MED. 1,30 X1,20 X 1,30M, EM BL. DE CONCR. DE 0,10 X 0,20 X 0,40M</v>
          </cell>
          <cell r="C4956" t="str">
            <v>UN</v>
          </cell>
        </row>
        <row r="4957">
          <cell r="A4957" t="str">
            <v>15.002.135-0</v>
          </cell>
          <cell r="B4957" t="str">
            <v>CAIXA ENTERRADA P/INSTAL. TELEFONICAS, TIPO I, MED. 2,15 X 1,30 X 1,80M, EM BL. DE CONCR. DE 0,10 X 0,20 X 0,40M</v>
          </cell>
          <cell r="C4957" t="str">
            <v>UN</v>
          </cell>
        </row>
        <row r="4958">
          <cell r="A4958" t="str">
            <v>15.002.150-0</v>
          </cell>
          <cell r="B4958" t="str">
            <v>SUMIDOURO P/ 10 CONTRIBUINTES</v>
          </cell>
          <cell r="C4958" t="str">
            <v>UN</v>
          </cell>
        </row>
        <row r="4959">
          <cell r="A4959" t="str">
            <v>15.002.155-0</v>
          </cell>
          <cell r="B4959" t="str">
            <v>SUMIDOURO P/ 30 CONTRIBUINTES</v>
          </cell>
          <cell r="C4959" t="str">
            <v>UN</v>
          </cell>
        </row>
        <row r="4960">
          <cell r="A4960" t="str">
            <v>15.002.160-0</v>
          </cell>
          <cell r="B4960" t="str">
            <v>SUMIDOURO P/ 50 CONTRIBUINTES</v>
          </cell>
          <cell r="C4960" t="str">
            <v>UN</v>
          </cell>
        </row>
        <row r="4961">
          <cell r="A4961" t="str">
            <v>15.002.165-0</v>
          </cell>
          <cell r="B4961" t="str">
            <v>SUMIDOURO P/ 75 CONTRIBUINTES</v>
          </cell>
          <cell r="C4961" t="str">
            <v>UN</v>
          </cell>
        </row>
        <row r="4962">
          <cell r="A4962" t="str">
            <v>15.002.170-0</v>
          </cell>
          <cell r="B4962" t="str">
            <v>SUMIDOURO P/ 100 CONTRIBUINTES</v>
          </cell>
          <cell r="C4962" t="str">
            <v>UN</v>
          </cell>
        </row>
        <row r="4963">
          <cell r="A4963" t="str">
            <v>15.002.175-0</v>
          </cell>
          <cell r="B4963" t="str">
            <v>SUMIDOURO P/ 150 CONTRIBUINTES</v>
          </cell>
          <cell r="C4963" t="str">
            <v>UN</v>
          </cell>
        </row>
        <row r="4964">
          <cell r="A4964" t="str">
            <v>15.002.180-0</v>
          </cell>
          <cell r="B4964" t="str">
            <v>SUMIDOURO P/ 200 CONTRIBUINTES</v>
          </cell>
          <cell r="C4964" t="str">
            <v>UN</v>
          </cell>
        </row>
        <row r="4965">
          <cell r="A4965" t="str">
            <v>15.002.200-0</v>
          </cell>
          <cell r="B4965" t="str">
            <v>CAIXA DE INSPECAO DE CONCR. PRE-MOLDADO, C/ 925MM DE ALT. TOTAL</v>
          </cell>
          <cell r="C4965" t="str">
            <v>UN</v>
          </cell>
        </row>
        <row r="4966">
          <cell r="A4966" t="str">
            <v>15.002.205-0</v>
          </cell>
          <cell r="B4966" t="str">
            <v>CAIXA DE INSPECAO DE CONCR. PRE-MOLDADO, C/ 625MM DE ALT. TOTAL</v>
          </cell>
          <cell r="C4966" t="str">
            <v>UN</v>
          </cell>
        </row>
        <row r="4967">
          <cell r="A4967" t="str">
            <v>15.002.210-0</v>
          </cell>
          <cell r="B4967" t="str">
            <v>CAIXA DE INSPECAO DE CONCR. PRE-MOLDADO, C/ 475MM DE ALT. TOTAL</v>
          </cell>
          <cell r="C4967" t="str">
            <v>UN</v>
          </cell>
        </row>
        <row r="4968">
          <cell r="A4968" t="str">
            <v>15.002.310-0</v>
          </cell>
          <cell r="B4968" t="str">
            <v>CAIXA SEPARADORA DE OLEO E CX. RECEPTORA LATERAL, MED. 0,60X 0,60 X 0,60M CADA UMA, EM BL. DE CONCR. DE 10 X 20 X 40CM</v>
          </cell>
          <cell r="C4968" t="str">
            <v>UN</v>
          </cell>
        </row>
        <row r="4969">
          <cell r="A4969" t="str">
            <v>15.002.400-0</v>
          </cell>
          <cell r="B4969" t="str">
            <v>CAIXA SIFONADA DE ANEL DE CONCR. DE 42CM DE DIAM. E 60CM DEPROF.</v>
          </cell>
          <cell r="C4969" t="str">
            <v>UN</v>
          </cell>
        </row>
        <row r="4970">
          <cell r="A4970" t="str">
            <v>15.002.500-0</v>
          </cell>
          <cell r="B4970" t="str">
            <v>FOSSA SEPTICA RETANG., CAMARA UNICA, P/ESCOLAS E EDIF. PUBL., 25 CONTRIBUINTES, C/ 2,00 X 0,90 X 1,00M, EM CONCR.</v>
          </cell>
          <cell r="C4970" t="str">
            <v>UN</v>
          </cell>
        </row>
        <row r="4971">
          <cell r="A4971" t="str">
            <v>15.002.501-0</v>
          </cell>
          <cell r="B4971" t="str">
            <v>FOSSA SEPTICA RETANG., CAMARA UNICA, P/RESIDENCIAS E QUARTEIS, 7 CONTRIBUINTES, C/ 2,00 X 0,90 X 1,00M, EM CONCR.</v>
          </cell>
          <cell r="C4971" t="str">
            <v>UN</v>
          </cell>
        </row>
        <row r="4972">
          <cell r="A4972" t="str">
            <v>15.002.502-0</v>
          </cell>
          <cell r="B4972" t="str">
            <v>FOSSA SEPTICA RETANG., CAMARA UNICA, P/ESCOLAS E EDIF. PUBL., 50 CONTRIBUINTES, C/ 2,40 X 1,20 X 1,20M, EM CONCR.</v>
          </cell>
          <cell r="C4972" t="str">
            <v>UN</v>
          </cell>
        </row>
        <row r="4973">
          <cell r="A4973" t="str">
            <v>15.002.503-0</v>
          </cell>
          <cell r="B4973" t="str">
            <v>FOSSA SEPTICA RETANG., CAMARA UNICA, P/RESIDENCIAS E QUARTEIS, 12 CONTRIBUINTES, C/ 2,40 X 1,20 X 1,20M, EM CONCR.</v>
          </cell>
          <cell r="C4973" t="str">
            <v>UN</v>
          </cell>
        </row>
        <row r="4974">
          <cell r="A4974" t="str">
            <v>15.002.504-0</v>
          </cell>
          <cell r="B4974" t="str">
            <v>FOSSA SEPTICA RETANG., CAMARA UNICA, P/POSTOS DE SAUDE E HOSPITAIS, 10 CONTRIBUINTES, C/ 2,40 X 1,20 X 1,20M, EM CONCR.</v>
          </cell>
          <cell r="C4974" t="str">
            <v>UN</v>
          </cell>
        </row>
        <row r="4975">
          <cell r="A4975" t="str">
            <v>15.002.505-0</v>
          </cell>
          <cell r="B4975" t="str">
            <v>FOSSA SEPTICA RETANG., CAMARA UNICA, P/ESCOLAS E EDIF. PUBL., 100 CONTRIBUINTES, C/ 3,50 X 1,60 X 1,20M, EM CONCR.</v>
          </cell>
          <cell r="C4975" t="str">
            <v>UN</v>
          </cell>
        </row>
        <row r="4976">
          <cell r="A4976" t="str">
            <v>15.002.506-0</v>
          </cell>
          <cell r="B4976" t="str">
            <v>FOSSA SEPTICA RETANG., CAMARA UNICA, P/RESIDENCIAS E QUARTEIS, 25 CONTRIBUINTES, C/ 3,50 X 1,60 X 1,20M, EM CONCR.</v>
          </cell>
          <cell r="C4976" t="str">
            <v>UN</v>
          </cell>
        </row>
        <row r="4977">
          <cell r="A4977" t="str">
            <v>15.002.507-0</v>
          </cell>
          <cell r="B4977" t="str">
            <v>FOSSA SEPTICA RETANG., CAMARA UNICA, P/POSTOS DE SAUDE E HOSPITAIS, 20 CONTRIBUINTES, C/ 3,50 X 1,60 X 1,20M, EM CONCR.</v>
          </cell>
          <cell r="C4977" t="str">
            <v>UN</v>
          </cell>
        </row>
        <row r="4978">
          <cell r="A4978" t="str">
            <v>15.002.508-0</v>
          </cell>
          <cell r="B4978" t="str">
            <v>FOSSA SEPTICA RETANG., CAMARA UNICA, P/ESCOLAS E EDIF. PUBL., 150 CONTRIBUINTES, C/ 4,00 X 2,00 X 1,20M, EM CONCR.</v>
          </cell>
          <cell r="C4978" t="str">
            <v>UN</v>
          </cell>
        </row>
        <row r="4979">
          <cell r="A4979" t="str">
            <v>15.002.509-0</v>
          </cell>
          <cell r="B4979" t="str">
            <v>FOSSA SEPTICA RETANG., CAMARA UNICA, P/RESIDENCIAS E QUARTEIS, 40 CONTRIBUINTES, C/ 4,00 X 2,00 X 1,20M, EM CONCR.</v>
          </cell>
          <cell r="C4979" t="str">
            <v>UN</v>
          </cell>
        </row>
        <row r="4980">
          <cell r="A4980" t="str">
            <v>15.002.510-0</v>
          </cell>
          <cell r="B4980" t="str">
            <v>FOSSA SEPTICA RETANG., CAMARA UNICA, P/POSTOS DE SAUDE E HOSPITAIS, 30 CONTRIBUINTES, C/ 4,00 X 2,00 X 1,20M, EM CONCR.</v>
          </cell>
          <cell r="C4980" t="str">
            <v>UN</v>
          </cell>
        </row>
        <row r="4981">
          <cell r="A4981" t="str">
            <v>15.002.511-0</v>
          </cell>
          <cell r="B4981" t="str">
            <v>FOSSA SEPTICA RETANG., CAMARA UNICA, P/ESCOLAS E EDIF. PUBL., 200 CONTRIBUINTES, C/ 4,00 X 2,00 X 1,40M, EM CONCR.</v>
          </cell>
          <cell r="C4981" t="str">
            <v>UN</v>
          </cell>
        </row>
        <row r="4982">
          <cell r="A4982" t="str">
            <v>15.002.512-0</v>
          </cell>
          <cell r="B4982" t="str">
            <v>FOSSA SEPTICA RETANG., CAMARA UNICA, P/RESIDENCIAS E QUARTEIS, 50 CONTRIBUINTES, C/ 4,00 X 2,00 X 1,40M, EM CONCR.</v>
          </cell>
          <cell r="C4982" t="str">
            <v>UN</v>
          </cell>
        </row>
        <row r="4983">
          <cell r="A4983" t="str">
            <v>15.002.513-0</v>
          </cell>
          <cell r="B4983" t="str">
            <v>FOSSA SEPTICA RETANG.CAMARA UNICA, P/POSTOS DE SAUDE E HOSPITAIS, P/ 40 CONTRIBUINTES, C/ 4,00 X 2,00 X 1,40M, EM CONCR.</v>
          </cell>
          <cell r="C4983" t="str">
            <v>UN</v>
          </cell>
        </row>
        <row r="4984">
          <cell r="A4984" t="str">
            <v>15.002.514-0</v>
          </cell>
          <cell r="B4984" t="str">
            <v>FOSSA SEPTICA RETANG., CAMARA UNICA, P/ESCOLAS E EDIF. PUBL., 300 CONTRIBUINTES, C/ 5,00 X 2,50 X 1,20M, EM CONCR.</v>
          </cell>
          <cell r="C4984" t="str">
            <v>UN</v>
          </cell>
        </row>
        <row r="4985">
          <cell r="A4985" t="str">
            <v>15.002.515-0</v>
          </cell>
          <cell r="B4985" t="str">
            <v>FOSSA SEPTICA RETANG., CAMARA UNICA, P/RESIDENCIAS E QUARTEIS, 75 CONTRIBUINTES, C/ 5,00 X 2,50 X 1,20M, EM CONCR.</v>
          </cell>
          <cell r="C4985" t="str">
            <v>UN</v>
          </cell>
        </row>
        <row r="4986">
          <cell r="A4986" t="str">
            <v>15.002.516-0</v>
          </cell>
          <cell r="B4986" t="str">
            <v>FOSSA SEPTICA RETANG., CAMARA UNICA, P/POSTOS DE SAUDE E HOSPITAIS, 50 CONTRIBUINTES, C/ 5,00 X 2,50 X 1,20M, EM CONCR.</v>
          </cell>
          <cell r="C4986" t="str">
            <v>UN</v>
          </cell>
        </row>
        <row r="4987">
          <cell r="A4987" t="str">
            <v>15.002.517-0</v>
          </cell>
          <cell r="B4987" t="str">
            <v>FOSSA SEPTICA RETANG., CAMARA UNICA, P/RESIDENCIAS E QUARTEIS, 100 CONTRIBUINTES, C/ 5,00 X 2,50 X 1,50M, EM CONCR.</v>
          </cell>
          <cell r="C4987" t="str">
            <v>UN</v>
          </cell>
        </row>
        <row r="4988">
          <cell r="A4988" t="str">
            <v>15.002.518-0</v>
          </cell>
          <cell r="B4988" t="str">
            <v>FOSSA SEPTICA RETANG., CAMARA UNICA, P/RESIDENCIAS E QUARTEIS, 150 CONTRIBUINTES, C/ 5,30 X 2,60 X 1,80M, EM CONCR.</v>
          </cell>
          <cell r="C4988" t="str">
            <v>UN</v>
          </cell>
        </row>
        <row r="4989">
          <cell r="A4989" t="str">
            <v>15.002.519-0</v>
          </cell>
          <cell r="B4989" t="str">
            <v>FOSSA SEPTICA RETANG., CAMARA UNICA, P/RESIDENCIAS E QUARTEIS, 200 CONTRIBUINTES, C/ 6,00 X 3,00 X 2,10M, EM CONCR.</v>
          </cell>
          <cell r="C4989" t="str">
            <v>UN</v>
          </cell>
        </row>
        <row r="4990">
          <cell r="A4990" t="str">
            <v>15.002.520-0</v>
          </cell>
          <cell r="B4990" t="str">
            <v>FOSSA SEPTICA RETANG., CAMARA UNICA, P/RESIDENCIAS E QUARTEIS, 250 CONTRIBUINTES, C/ 6,00 X 3,00 X 2,40M, EM CONCR.</v>
          </cell>
          <cell r="C4990" t="str">
            <v>UN</v>
          </cell>
        </row>
        <row r="4991">
          <cell r="A4991" t="str">
            <v>15.002.550-0</v>
          </cell>
          <cell r="B4991" t="str">
            <v>FILTRO ANAEROBIO P/ESCOLAS E EDIF. PUBL., 25 CONTRIBUINTES,C/ 1,00 X 1,00 X 2,00M, EM CONCR.</v>
          </cell>
          <cell r="C4991" t="str">
            <v>UN</v>
          </cell>
        </row>
        <row r="4992">
          <cell r="A4992" t="str">
            <v>15.002.551-0</v>
          </cell>
          <cell r="B4992" t="str">
            <v>FILTRO ANAEROBIO P/ESCOLAS E EDIF. PUBL., 50 CONTRIBUINTES,C/ 1,40 X 1,40 X 2,00M, EM CONCR.</v>
          </cell>
          <cell r="C4992" t="str">
            <v>UN</v>
          </cell>
        </row>
        <row r="4993">
          <cell r="A4993" t="str">
            <v>15.002.552-0</v>
          </cell>
          <cell r="B4993" t="str">
            <v>FILTRO ANAEROBIO P/ESCOLAS E EDIF. PUBL., 100 CONTRIBUINTES,C/ 2,00 X 2,00 X 2,00M, EM CONCR.</v>
          </cell>
          <cell r="C4993" t="str">
            <v>UN</v>
          </cell>
        </row>
        <row r="4994">
          <cell r="A4994" t="str">
            <v>15.002.553-0</v>
          </cell>
          <cell r="B4994" t="str">
            <v>FILTRO ANAEROBIO P/ESCOLAS E EDIF. PUBL., 150 CONTRIBUINTES,C/ 2,30 X 2,30 X 2,00M, EM CONCR.</v>
          </cell>
          <cell r="C4994" t="str">
            <v>UN</v>
          </cell>
        </row>
        <row r="4995">
          <cell r="A4995" t="str">
            <v>15.002.554-0</v>
          </cell>
          <cell r="B4995" t="str">
            <v>FILTRO ANAEROBIO P/ESCOLAS E EDIF. PUBL., 200 CONTRIBUINTES,C/ 2,50 X 2,50 X 2,00M, EM CONCR.</v>
          </cell>
          <cell r="C4995" t="str">
            <v>UN</v>
          </cell>
        </row>
        <row r="4996">
          <cell r="A4996" t="str">
            <v>15.002.555-0</v>
          </cell>
          <cell r="B4996" t="str">
            <v>FILTRO ANAEROBIO P/ESCOLAS E EDIF. PUBL., 300 CONTRIBUINTES,C/ 2,70 X 2,70 X 2,00M, EM CONCR.</v>
          </cell>
          <cell r="C4996" t="str">
            <v>UN</v>
          </cell>
        </row>
        <row r="4997">
          <cell r="A4997" t="str">
            <v>15.002.560-0</v>
          </cell>
          <cell r="B4997" t="str">
            <v>FILTRO ANAEROBIO P/POSTOS DE SAUDE E HOSPITAIS, 10 CONTRIBUINTES, C/ 1,40 X 1,40 X 2,00M, EM CONCR.</v>
          </cell>
          <cell r="C4997" t="str">
            <v>UN</v>
          </cell>
        </row>
        <row r="4998">
          <cell r="A4998" t="str">
            <v>15.002.561-0</v>
          </cell>
          <cell r="B4998" t="str">
            <v>FILTRO ANAEROBIO P/POSTOS DE SAUDE E HOSPITAIS, 20 CONTRIBUINTES, C/ 2,00 X 2,00 X 2,00M, EM CONCR.</v>
          </cell>
          <cell r="C4998" t="str">
            <v>UN</v>
          </cell>
        </row>
        <row r="4999">
          <cell r="A4999" t="str">
            <v>15.002.562-0</v>
          </cell>
          <cell r="B4999" t="str">
            <v>FILTRO ANAEROBIO P/POSTOS DE SAUDE E HOSPITAIS, 30 CONTRIBUINTES, C/ 2,30 X 2,30 X 2,00M, EM CONCR.</v>
          </cell>
          <cell r="C4999" t="str">
            <v>UN</v>
          </cell>
        </row>
        <row r="5000">
          <cell r="A5000" t="str">
            <v>15.002.563-0</v>
          </cell>
          <cell r="B5000" t="str">
            <v>FILTRO ANAEROBIO P/POSTOS DE SAUDE E HOSPITAIS, 40 CONTRIBUINTES, C/ 2,50 X 2,50 X 2,00M, EM CONCR.</v>
          </cell>
          <cell r="C5000" t="str">
            <v>UN</v>
          </cell>
        </row>
        <row r="5001">
          <cell r="A5001" t="str">
            <v>15.002.564-0</v>
          </cell>
          <cell r="B5001" t="str">
            <v>FILTRO ANAEROBIO P/POSTOS DE SAUDE E HOSPITAIS, 50 CONTRIBUINTES, C/ 2,70 X 2,70 X 2,00M, EM CONCR.</v>
          </cell>
          <cell r="C5001" t="str">
            <v>UN</v>
          </cell>
        </row>
        <row r="5002">
          <cell r="A5002" t="str">
            <v>15.002.570-0</v>
          </cell>
          <cell r="B5002" t="str">
            <v>FILTRO ANAEROBIO P/RESIDENCIAS E QUARTEIS, 7 CONTRIBUINTES,C/ 1,00 X 1,00 X 2,00M, EM CONCR.</v>
          </cell>
          <cell r="C5002" t="str">
            <v>UN</v>
          </cell>
        </row>
        <row r="5003">
          <cell r="A5003" t="str">
            <v>15.002.571-0</v>
          </cell>
          <cell r="B5003" t="str">
            <v>FILTRO ANAEROBIO P/RESIDENCIAS E QUARTEIS, 12 CONTRIBUINTES,C/ 1,40 X 1,40 X 2,00M, EM CONCR.</v>
          </cell>
          <cell r="C5003" t="str">
            <v>UN</v>
          </cell>
        </row>
        <row r="5004">
          <cell r="A5004" t="str">
            <v>15.002.572-0</v>
          </cell>
          <cell r="B5004" t="str">
            <v>FILTRO ANAEROBIO P/RESIDENCIAS E QUARTEIS, 25 CONTRIBUINTES,C/ 2,00 X 2,00 X 2,00M, EM CONCR.</v>
          </cell>
          <cell r="C5004" t="str">
            <v>UN</v>
          </cell>
        </row>
        <row r="5005">
          <cell r="A5005" t="str">
            <v>15.002.573-0</v>
          </cell>
          <cell r="B5005" t="str">
            <v>FILTRO ANAEROBIO P/RESIDENCIAS E QUARTEIS, 40 CONTRIBUINTES,C/ 2,30 X 2,30 X 2,00M, EM CONCR.</v>
          </cell>
          <cell r="C5005" t="str">
            <v>UN</v>
          </cell>
        </row>
        <row r="5006">
          <cell r="A5006" t="str">
            <v>15.002.574-0</v>
          </cell>
          <cell r="B5006" t="str">
            <v>FILTRO ANAEROBIO P/RESIDENCIAS E QUARTEIS, 50 CONTRIBUINTES,C/ 2,50 X 2,50 X 2,00M, EM CONCR.</v>
          </cell>
          <cell r="C5006" t="str">
            <v>UN</v>
          </cell>
        </row>
        <row r="5007">
          <cell r="A5007" t="str">
            <v>15.002.575-0</v>
          </cell>
          <cell r="B5007" t="str">
            <v>FILTRO ANAEROBIO P/RESIDENCIAS E QUARTEIS, 75 CONTRIBUINTES,C/ 2,70 X 2,70 X 2,00M, EM CONCR.</v>
          </cell>
          <cell r="C5007" t="str">
            <v>UN</v>
          </cell>
        </row>
        <row r="5008">
          <cell r="A5008" t="str">
            <v>15.002.576-0</v>
          </cell>
          <cell r="B5008" t="str">
            <v>FILTRO ANAEROBIO P/RESIDENCIAS E QUARTEIS, 100 CONTRIBUINTES, C/ 3,00 X 3,00 X 2,00M, EM CONCR.</v>
          </cell>
          <cell r="C5008" t="str">
            <v>UN</v>
          </cell>
        </row>
        <row r="5009">
          <cell r="A5009" t="str">
            <v>15.002.577-0</v>
          </cell>
          <cell r="B5009" t="str">
            <v>FILTRO ANAEROBIO P/RESIDENCIAS E QUARTEIS, 150 CONTRIBUINTES, C/ 3,20 X 3,20 X 2,00M, EM CONCR.</v>
          </cell>
          <cell r="C5009" t="str">
            <v>UN</v>
          </cell>
        </row>
        <row r="5010">
          <cell r="A5010" t="str">
            <v>15.002.578-0</v>
          </cell>
          <cell r="B5010" t="str">
            <v>FILTRO ANAEROBIO P/RESIDENCIAS E QUARTEIS, 200 CONTRIBUINTES, C/ 3,40 X 3,40 X 2,00M, EM CONCR.</v>
          </cell>
          <cell r="C5010" t="str">
            <v>UN</v>
          </cell>
        </row>
        <row r="5011">
          <cell r="A5011" t="str">
            <v>15.002.579-0</v>
          </cell>
          <cell r="B5011" t="str">
            <v>FILTRO ANAEROBIO P/RESIDENCIAS E QUARTEIS, 250 CONTRIBUINTES, C/ 3,60 X 3,60 X 2,00M, EM CONCR.</v>
          </cell>
          <cell r="C5011" t="str">
            <v>UN</v>
          </cell>
        </row>
        <row r="5012">
          <cell r="A5012" t="str">
            <v>15.002.999-0</v>
          </cell>
          <cell r="B5012" t="str">
            <v>INDICE 15.002FOSSA, CAIXA, SUMIDOURO.</v>
          </cell>
        </row>
        <row r="5013">
          <cell r="A5013" t="str">
            <v>15.003.010-0</v>
          </cell>
          <cell r="B5013" t="str">
            <v>ALCA P/BARRILETE DE DISTRIB., COMPREEND. 5,50M DE TUBO DE FºGALV. DE 1.1/2"</v>
          </cell>
          <cell r="C5013" t="str">
            <v>UN</v>
          </cell>
        </row>
        <row r="5014">
          <cell r="A5014" t="str">
            <v>15.003.011-0</v>
          </cell>
          <cell r="B5014" t="str">
            <v>ALCA P/BARRILETE DE DISTRIB., COMPREEND. 5,50M DE TUBO DE FºGALV. DE 2"</v>
          </cell>
          <cell r="C5014" t="str">
            <v>UN</v>
          </cell>
        </row>
        <row r="5015">
          <cell r="A5015" t="str">
            <v>15.003.012-0</v>
          </cell>
          <cell r="B5015" t="str">
            <v>ALCA P/BARRILETE DE DISTRIB., COMPREEND. 5,50M DE TUBO DE FºGALV. DE 2.1/2"</v>
          </cell>
          <cell r="C5015" t="str">
            <v>UN</v>
          </cell>
        </row>
        <row r="5016">
          <cell r="A5016" t="str">
            <v>15.003.013-0</v>
          </cell>
          <cell r="B5016" t="str">
            <v>ALCA P/BARRILETE DE DISTRIB., COMPREEND. 7,00M DE TUBO DE FºGALV. DE 3"</v>
          </cell>
          <cell r="C5016" t="str">
            <v>UN</v>
          </cell>
        </row>
        <row r="5017">
          <cell r="A5017" t="str">
            <v>15.003.014-0</v>
          </cell>
          <cell r="B5017" t="str">
            <v>ALCA P/BARRILETE DE DISTRIB., COMPREEND. 7,00M DE TUBO DE FºGALV. DE 4"</v>
          </cell>
          <cell r="C5017" t="str">
            <v>UN</v>
          </cell>
        </row>
        <row r="5018">
          <cell r="A5018" t="str">
            <v>15.003.023-0</v>
          </cell>
          <cell r="B5018" t="str">
            <v>COLUNA DE FºGALV., DIAM. DE 3/4"</v>
          </cell>
          <cell r="C5018" t="str">
            <v>M</v>
          </cell>
        </row>
        <row r="5019">
          <cell r="A5019" t="str">
            <v>15.003.024-0</v>
          </cell>
          <cell r="B5019" t="str">
            <v>COLUNA DE FºGALV., DIAM. DE 1"</v>
          </cell>
          <cell r="C5019" t="str">
            <v>M</v>
          </cell>
        </row>
        <row r="5020">
          <cell r="A5020" t="str">
            <v>15.003.025-1</v>
          </cell>
          <cell r="B5020" t="str">
            <v>COLUNA DE FºGALV., DIAM. DE 1.1/4"</v>
          </cell>
          <cell r="C5020" t="str">
            <v>M</v>
          </cell>
        </row>
        <row r="5021">
          <cell r="A5021" t="str">
            <v>15.003.026-1</v>
          </cell>
          <cell r="B5021" t="str">
            <v>COLUNA DE FºGALV., DIAM. DE 1.1/2"</v>
          </cell>
          <cell r="C5021" t="str">
            <v>M</v>
          </cell>
        </row>
        <row r="5022">
          <cell r="A5022" t="str">
            <v>15.003.027-1</v>
          </cell>
          <cell r="B5022" t="str">
            <v>COLUNA DE FºGALV., DIAM. DE 2"</v>
          </cell>
          <cell r="C5022" t="str">
            <v>M</v>
          </cell>
        </row>
        <row r="5023">
          <cell r="A5023" t="str">
            <v>15.003.028-0</v>
          </cell>
          <cell r="B5023" t="str">
            <v>COLUNA DE FºGALV., DIAM. DE 2.1/2"</v>
          </cell>
          <cell r="C5023" t="str">
            <v>M</v>
          </cell>
        </row>
        <row r="5024">
          <cell r="A5024" t="str">
            <v>15.003.045-0</v>
          </cell>
          <cell r="B5024" t="str">
            <v>INSTALACAO E ASSENT. DE CHUVEIRO</v>
          </cell>
          <cell r="C5024" t="str">
            <v>UN</v>
          </cell>
        </row>
        <row r="5025">
          <cell r="A5025" t="str">
            <v>15.003.046-0</v>
          </cell>
          <cell r="B5025" t="str">
            <v>INSTALACAO E ASSENT. DE CHUVEIRO ELETR.</v>
          </cell>
          <cell r="C5025" t="str">
            <v>UN</v>
          </cell>
        </row>
        <row r="5026">
          <cell r="A5026" t="str">
            <v>15.003.050-0</v>
          </cell>
          <cell r="B5026" t="str">
            <v>INSTALACAO E ASSENT. DE MICTORIO</v>
          </cell>
          <cell r="C5026" t="str">
            <v>UN</v>
          </cell>
        </row>
        <row r="5027">
          <cell r="A5027" t="str">
            <v>15.003.053-0</v>
          </cell>
          <cell r="B5027" t="str">
            <v>INSTALACAO E ASSENT. DE MICTORIO TIPO CALHA</v>
          </cell>
          <cell r="C5027" t="str">
            <v>UN</v>
          </cell>
        </row>
        <row r="5028">
          <cell r="A5028" t="str">
            <v>15.003.055-0</v>
          </cell>
          <cell r="B5028" t="str">
            <v>INSTALACAO E ASSENT. DE BANHEIRA</v>
          </cell>
          <cell r="C5028" t="str">
            <v>UN</v>
          </cell>
        </row>
        <row r="5029">
          <cell r="A5029" t="str">
            <v>15.003.058-0</v>
          </cell>
          <cell r="B5029" t="str">
            <v>INSTALACAO E ASSENT. DE BIDE</v>
          </cell>
          <cell r="C5029" t="str">
            <v>UN</v>
          </cell>
        </row>
        <row r="5030">
          <cell r="A5030" t="str">
            <v>15.003.059-0</v>
          </cell>
          <cell r="B5030" t="str">
            <v>INSTALACAO E ASSENT. DE DUCHINHA MANUAL</v>
          </cell>
          <cell r="C5030" t="str">
            <v>UN</v>
          </cell>
        </row>
        <row r="5031">
          <cell r="A5031" t="str">
            <v>15.003.060-1</v>
          </cell>
          <cell r="B5031" t="str">
            <v>INSTALACAO E ASSENT. DE PIA C/ 1 CUBA</v>
          </cell>
          <cell r="C5031" t="str">
            <v>UN</v>
          </cell>
        </row>
        <row r="5032">
          <cell r="A5032" t="str">
            <v>15.003.061-0</v>
          </cell>
          <cell r="B5032" t="str">
            <v>INSTALACAO E ASSENT. DE PIA C/ 2 CUBAS</v>
          </cell>
          <cell r="C5032" t="str">
            <v>UN</v>
          </cell>
        </row>
        <row r="5033">
          <cell r="A5033" t="str">
            <v>15.003.062-0</v>
          </cell>
          <cell r="B5033" t="str">
            <v>INSTALACAO E ASSENT. DE PIA C/CUBA DUPLA</v>
          </cell>
          <cell r="C5033" t="str">
            <v>UN</v>
          </cell>
        </row>
        <row r="5034">
          <cell r="A5034" t="str">
            <v>15.003.063-0</v>
          </cell>
          <cell r="B5034" t="str">
            <v>INSTALACAO E ASSENT. DE LAVATORIO DE 1 TORNEIRA</v>
          </cell>
          <cell r="C5034" t="str">
            <v>UN</v>
          </cell>
        </row>
        <row r="5035">
          <cell r="A5035" t="str">
            <v>15.003.064-1</v>
          </cell>
          <cell r="B5035" t="str">
            <v>INSTALACAO E ASSENT. DE LAVATORIO DE 2 TORNEIRA</v>
          </cell>
          <cell r="C5035" t="str">
            <v>UN</v>
          </cell>
        </row>
        <row r="5036">
          <cell r="A5036" t="str">
            <v>15.003.065-0</v>
          </cell>
          <cell r="B5036" t="str">
            <v>INSTALACAO E ASSENT. DE FILTRO</v>
          </cell>
          <cell r="C5036" t="str">
            <v>UN</v>
          </cell>
        </row>
        <row r="5037">
          <cell r="A5037" t="str">
            <v>15.003.067-0</v>
          </cell>
          <cell r="B5037" t="str">
            <v>INSTALACAO E ASSENT. DE FILTRO INDUSTRIAL</v>
          </cell>
          <cell r="C5037" t="str">
            <v>UN</v>
          </cell>
        </row>
        <row r="5038">
          <cell r="A5038" t="str">
            <v>15.003.068-0</v>
          </cell>
          <cell r="B5038" t="str">
            <v>INSTALACAO E ASSENT. DE FOGAO A GAS ENCANADO</v>
          </cell>
          <cell r="C5038" t="str">
            <v>UN</v>
          </cell>
        </row>
        <row r="5039">
          <cell r="A5039" t="str">
            <v>15.003.069-0</v>
          </cell>
          <cell r="B5039" t="str">
            <v>INSTALACAO E ASSENT. DE FOGAO A GAS LIQUEFEITO DE PETROLEO</v>
          </cell>
          <cell r="C5039" t="str">
            <v>UN</v>
          </cell>
        </row>
        <row r="5040">
          <cell r="A5040" t="str">
            <v>15.003.070-0</v>
          </cell>
          <cell r="B5040" t="str">
            <v>INSTALACAO E ASSENT. DE TANQUE DE SERV.</v>
          </cell>
          <cell r="C5040" t="str">
            <v>UN</v>
          </cell>
        </row>
        <row r="5041">
          <cell r="A5041" t="str">
            <v>15.003.073-0</v>
          </cell>
          <cell r="B5041" t="str">
            <v>INSTALACAO COMPLETA DE AQUECEDOR A GAS ENCANADO OU LIQUEFEITO DE PETROLEO</v>
          </cell>
          <cell r="C5041" t="str">
            <v>UN</v>
          </cell>
        </row>
        <row r="5042">
          <cell r="A5042" t="str">
            <v>15.003.074-0</v>
          </cell>
          <cell r="B5042" t="str">
            <v>INSTALACAO E ASSENTAMENTO DE BACIA TURCA</v>
          </cell>
          <cell r="C5042" t="str">
            <v>UN</v>
          </cell>
        </row>
        <row r="5043">
          <cell r="A5043" t="str">
            <v>15.003.075-0</v>
          </cell>
          <cell r="B5043" t="str">
            <v>INSTALACAO E ASSENT. DE CX. DE DESC. ELEVADA</v>
          </cell>
          <cell r="C5043" t="str">
            <v>UN</v>
          </cell>
        </row>
        <row r="5044">
          <cell r="A5044" t="str">
            <v>15.003.080-0</v>
          </cell>
          <cell r="B5044" t="str">
            <v>INSTALACAO E ASSENT. DE CX. DE DESC. DE EMBUTIR</v>
          </cell>
          <cell r="C5044" t="str">
            <v>UN</v>
          </cell>
        </row>
        <row r="5045">
          <cell r="A5045" t="str">
            <v>15.003.085-0</v>
          </cell>
          <cell r="B5045" t="str">
            <v>INSTALACAO E ASSENT. DE VALV. DE DESC.</v>
          </cell>
          <cell r="C5045" t="str">
            <v>UN</v>
          </cell>
        </row>
        <row r="5046">
          <cell r="A5046" t="str">
            <v>15.003.092-1</v>
          </cell>
          <cell r="B5046" t="str">
            <v>INSTALACAO E ASSENT. DE VASO SANIT. INDIVIDUAL, EM PAV. ELEVADO</v>
          </cell>
          <cell r="C5046" t="str">
            <v>UN</v>
          </cell>
        </row>
        <row r="5047">
          <cell r="A5047" t="str">
            <v>15.003.097-1</v>
          </cell>
          <cell r="B5047" t="str">
            <v>INSTALACAO E ASSENT. DE VASO SANIT. INDIVIDUAL EM PAV. TERREO</v>
          </cell>
          <cell r="C5047" t="str">
            <v>UN</v>
          </cell>
        </row>
        <row r="5048">
          <cell r="A5048" t="str">
            <v>15.003.100-0</v>
          </cell>
          <cell r="B5048" t="str">
            <v>INSTALACAO E ASSENT. DE 1 VASO SANIT. INDIVIDUAL EM PAV. TERREO</v>
          </cell>
          <cell r="C5048" t="str">
            <v>UN</v>
          </cell>
        </row>
        <row r="5049">
          <cell r="A5049" t="str">
            <v>15.003.106-1</v>
          </cell>
          <cell r="B5049" t="str">
            <v>INSTALACAO E ASSENT. DE 1 VASO SANIT. EM PAV. ELEVADO, PARTEDE 1 CONJ. DE 2 OU MAIS VASOS</v>
          </cell>
          <cell r="C5049" t="str">
            <v>UN</v>
          </cell>
        </row>
        <row r="5050">
          <cell r="A5050" t="str">
            <v>15.003.109-0</v>
          </cell>
          <cell r="B5050" t="str">
            <v>INSTALACAO E ASSENT. DE 1 VASO SANIT. EM PAV. TERREO, PARTEDE 1 CONJ. DE 2 OU MAIS VASOS, C/TUBO DE FºGALV. DE 3/4"</v>
          </cell>
          <cell r="C5050" t="str">
            <v>UN</v>
          </cell>
        </row>
        <row r="5051">
          <cell r="A5051" t="str">
            <v>15.003.111-1</v>
          </cell>
          <cell r="B5051" t="str">
            <v>INSTALACAO E ASSENT. DE 1 VASO SANIT. EM PAV. TERREO, PARTEDE 1 CONJ. DE 2 OU MAIS VASOS, C/TUBO DE FºGALV. DE 1.1/2"</v>
          </cell>
          <cell r="C5051" t="str">
            <v>UN</v>
          </cell>
        </row>
        <row r="5052">
          <cell r="A5052" t="str">
            <v>15.003.115-0</v>
          </cell>
          <cell r="B5052" t="str">
            <v>INSTALACAO E ASSENT. DE 1 LAVATORIO EM BATERIA</v>
          </cell>
          <cell r="C5052" t="str">
            <v>UN</v>
          </cell>
        </row>
        <row r="5053">
          <cell r="A5053" t="str">
            <v>15.003.116-0</v>
          </cell>
          <cell r="B5053" t="str">
            <v>INSTALACAO E ASSENT. DE BEBEDOURO TIPO CALHA, EM BATERIA</v>
          </cell>
          <cell r="C5053" t="str">
            <v>UN</v>
          </cell>
        </row>
        <row r="5054">
          <cell r="A5054" t="str">
            <v>15.003.120-0</v>
          </cell>
          <cell r="B5054" t="str">
            <v>INSTALACAO HIDR. E ASSENT. DE 1 CHUVEIRO, EM BATERIA</v>
          </cell>
          <cell r="C5054" t="str">
            <v>UN</v>
          </cell>
        </row>
        <row r="5055">
          <cell r="A5055" t="str">
            <v>15.003.121-0</v>
          </cell>
          <cell r="B5055" t="str">
            <v>INSTALACAO HIDR. E ASSENT. DE ATE 8 CHUVEIROS, EM BATERIA</v>
          </cell>
          <cell r="C5055" t="str">
            <v>UN</v>
          </cell>
        </row>
        <row r="5056">
          <cell r="A5056" t="str">
            <v>15.003.125-0</v>
          </cell>
          <cell r="B5056" t="str">
            <v>RALO SECO SIMPLES, DE FºFº, C/GRELHA E CAIXILHO DE METAL CROM.</v>
          </cell>
          <cell r="C5056" t="str">
            <v>UN</v>
          </cell>
        </row>
        <row r="5057">
          <cell r="A5057" t="str">
            <v>15.003.149-0</v>
          </cell>
          <cell r="B5057" t="str">
            <v>RALO SIFONADO SIMPLES, DE FºFº, EM PAV. ELEVADO, C/TAMPA CEGA</v>
          </cell>
          <cell r="C5057" t="str">
            <v>UN</v>
          </cell>
        </row>
        <row r="5058">
          <cell r="A5058" t="str">
            <v>15.003.150-1</v>
          </cell>
          <cell r="B5058" t="str">
            <v>RALO SIFONADO, EM PAV. ELEVADO, DE FºFº, C/GRELHA, DIST. DEATE 1,00M ENTRE CENTRO DO RALO E TUBO DE QUEDA</v>
          </cell>
          <cell r="C5058" t="str">
            <v>UN</v>
          </cell>
        </row>
        <row r="5059">
          <cell r="A5059" t="str">
            <v>15.003.151-1</v>
          </cell>
          <cell r="B5059" t="str">
            <v>RALO SIFONADO, EM PAV. ELEVADO, DE FºFº, C/GRELHA, DIST. DE2,00M ENTRE CENTRO DO RALO E TUBO DE QUEDA</v>
          </cell>
          <cell r="C5059" t="str">
            <v>UN</v>
          </cell>
        </row>
        <row r="5060">
          <cell r="A5060" t="str">
            <v>15.003.152-1</v>
          </cell>
          <cell r="B5060" t="str">
            <v>RALO SIFONADO, EM PAV. ELEVADO, DE FºFº, C/GRELHA, DIST. DE2,50M ENTRE CENTRO DO RALO E TUBO DE QUEDA</v>
          </cell>
          <cell r="C5060" t="str">
            <v>UN</v>
          </cell>
        </row>
        <row r="5061">
          <cell r="A5061" t="str">
            <v>15.003.153-1</v>
          </cell>
          <cell r="B5061" t="str">
            <v>RALO SIFONADO, EM PAV. ELEVADO, DE FºFº, C/GRELHA, DIST. DE3,00M ENTRE CENTRO DO RALO E TUBO DE QUEDA</v>
          </cell>
          <cell r="C5061" t="str">
            <v>UN</v>
          </cell>
        </row>
        <row r="5062">
          <cell r="A5062" t="str">
            <v>15.003.154-1</v>
          </cell>
          <cell r="B5062" t="str">
            <v>RALO SIFONADO, EM PAV. ELEVADO, DE FºFº, C/GRELHA, DIST. DE3,50M ENTRE CENTRO DO RALO E TUBO DE QUEDA</v>
          </cell>
          <cell r="C5062" t="str">
            <v>UN</v>
          </cell>
        </row>
        <row r="5063">
          <cell r="A5063" t="str">
            <v>15.003.169-0</v>
          </cell>
          <cell r="B5063" t="str">
            <v>RALO SIFONADO SIMPLES, DE FºFº, EM PAV. TERREO, C/TAMPA CEGA</v>
          </cell>
          <cell r="C5063" t="str">
            <v>UN</v>
          </cell>
        </row>
        <row r="5064">
          <cell r="A5064" t="str">
            <v>15.003.170-1</v>
          </cell>
          <cell r="B5064" t="str">
            <v>RALO SIFONADO EM PAV. TERREO, DE FºFº, C/GRELHA, DIST. DO TUBO DE VENTIL. AO CENTRO DO RALO DE ATE 1,00M</v>
          </cell>
          <cell r="C5064" t="str">
            <v>UN</v>
          </cell>
        </row>
        <row r="5065">
          <cell r="A5065" t="str">
            <v>15.003.171-1</v>
          </cell>
          <cell r="B5065" t="str">
            <v>RALO SIFONADO EM PAV. TERREO, DE FºFº, C/GRELHA, DIST. DO TUBO DE VENTIL. AO CENTRO DO RALO DE 2,00M</v>
          </cell>
          <cell r="C5065" t="str">
            <v>UN</v>
          </cell>
        </row>
        <row r="5066">
          <cell r="A5066" t="str">
            <v>15.003.172-1</v>
          </cell>
          <cell r="B5066" t="str">
            <v>RALO SIFONADO EM PAV. TERREO, DE FºFº, C/GRELHA, DIST. DO TUBO DE VENTIL. AO CENTRO DO RALO DE 2,50M</v>
          </cell>
          <cell r="C5066" t="str">
            <v>UN</v>
          </cell>
        </row>
        <row r="5067">
          <cell r="A5067" t="str">
            <v>15.003.173-1</v>
          </cell>
          <cell r="B5067" t="str">
            <v>RALO SIFONADO EM PAV. TERREO, DE FºFº, C/GRELHA, DIST. DO TUBO DE VENTIL. AO CENTRO DO RALO DE 3,00M</v>
          </cell>
          <cell r="C5067" t="str">
            <v>UN</v>
          </cell>
        </row>
        <row r="5068">
          <cell r="A5068" t="str">
            <v>15.003.174-1</v>
          </cell>
          <cell r="B5068" t="str">
            <v>RALO SIFONADO EM PAV. TERREO, DE FºFº, C/GRELHA, DIST. DO TUBO DE VENTIL. AO CENTRO DO RALO DE 3,50M</v>
          </cell>
          <cell r="C5068" t="str">
            <v>UN</v>
          </cell>
        </row>
        <row r="5069">
          <cell r="A5069" t="str">
            <v>15.003.175-0</v>
          </cell>
          <cell r="B5069" t="str">
            <v>TAMPA CEGA E CAIXILHO P/RALO SIFONADO</v>
          </cell>
          <cell r="C5069" t="str">
            <v>UN</v>
          </cell>
        </row>
        <row r="5070">
          <cell r="A5070" t="str">
            <v>15.003.176-0</v>
          </cell>
          <cell r="B5070" t="str">
            <v>GRELHA P/AGUAS PLUVIAIS, C/CAIXILHO DE 50 X 50CM</v>
          </cell>
          <cell r="C5070" t="str">
            <v>UN</v>
          </cell>
        </row>
        <row r="5071">
          <cell r="A5071" t="str">
            <v>15.003.177-0</v>
          </cell>
          <cell r="B5071" t="str">
            <v>RALO DE COBERTURA SEMI-ESFERICO, C/ 3"</v>
          </cell>
          <cell r="C5071" t="str">
            <v>UN</v>
          </cell>
        </row>
        <row r="5072">
          <cell r="A5072" t="str">
            <v>15.003.178-0</v>
          </cell>
          <cell r="B5072" t="str">
            <v>RALO DE COBERTURA SEMI-ESFERICO, C/ 4"</v>
          </cell>
          <cell r="C5072" t="str">
            <v>UN</v>
          </cell>
        </row>
        <row r="5073">
          <cell r="A5073" t="str">
            <v>15.003.179-0</v>
          </cell>
          <cell r="B5073" t="str">
            <v>RALO DE COBERTURA SEMI-ESFERICO, C/ 5"</v>
          </cell>
          <cell r="C5073" t="str">
            <v>UN</v>
          </cell>
        </row>
        <row r="5074">
          <cell r="A5074" t="str">
            <v>15.003.180-0</v>
          </cell>
          <cell r="B5074" t="str">
            <v>RALO DE COBERTURA SEMI-ESFERICO, C/ 6"</v>
          </cell>
          <cell r="C5074" t="str">
            <v>UN</v>
          </cell>
        </row>
        <row r="5075">
          <cell r="A5075" t="str">
            <v>15.003.181-0</v>
          </cell>
          <cell r="B5075" t="str">
            <v>GRELHA DE FERRO, 20 X 20CM P/RALO</v>
          </cell>
          <cell r="C5075" t="str">
            <v>UN</v>
          </cell>
        </row>
        <row r="5076">
          <cell r="A5076" t="str">
            <v>15.003.182-0</v>
          </cell>
          <cell r="B5076" t="str">
            <v>TUBO DE QUEDA DE FºFº DE 150MM, INCL. "T" SANIT.</v>
          </cell>
          <cell r="C5076" t="str">
            <v>M</v>
          </cell>
        </row>
        <row r="5077">
          <cell r="A5077" t="str">
            <v>15.003.184-1</v>
          </cell>
          <cell r="B5077" t="str">
            <v>TUBO DE QUEDA DE FºFº DE 100MM, INCL. "T" SANIT.</v>
          </cell>
          <cell r="C5077" t="str">
            <v>M</v>
          </cell>
        </row>
        <row r="5078">
          <cell r="A5078" t="str">
            <v>15.003.189-0</v>
          </cell>
          <cell r="B5078" t="str">
            <v>TUBO DE QUEDA DE FºFº DE 75MM, INCL. "T" SANIT.</v>
          </cell>
          <cell r="C5078" t="str">
            <v>M</v>
          </cell>
        </row>
        <row r="5079">
          <cell r="A5079" t="str">
            <v>15.003.211-0</v>
          </cell>
          <cell r="B5079" t="str">
            <v>LIGACAO A COLUNA DE GORDURA DE ESGOTO DE PIAS, EM TUBO DE FºFº DE 50MM, C/CONEXOES</v>
          </cell>
          <cell r="C5079" t="str">
            <v>UN</v>
          </cell>
        </row>
        <row r="5080">
          <cell r="A5080" t="str">
            <v>15.003.250-1</v>
          </cell>
          <cell r="B5080" t="str">
            <v>EXECUCAO DE 1 JUNTA ELASTICA EM TUBO DE FºFº, C/DIAM. DE 50MM</v>
          </cell>
          <cell r="C5080" t="str">
            <v>UN</v>
          </cell>
        </row>
        <row r="5081">
          <cell r="A5081" t="str">
            <v>15.003.251-0</v>
          </cell>
          <cell r="B5081" t="str">
            <v>EXECUCAO DE 1 JUNTA ELASTICA EM TUBO DE FºFº, C/DIAM. DE 75MM</v>
          </cell>
          <cell r="C5081" t="str">
            <v>UN</v>
          </cell>
        </row>
        <row r="5082">
          <cell r="A5082" t="str">
            <v>15.003.252-0</v>
          </cell>
          <cell r="B5082" t="str">
            <v>EXECUCAO DE 1 JUNTA ELASTICA EM TUBO DE FºFº, C/DIAM. DE 100MM</v>
          </cell>
          <cell r="C5082" t="str">
            <v>UN</v>
          </cell>
        </row>
        <row r="5083">
          <cell r="A5083" t="str">
            <v>15.003.253-0</v>
          </cell>
          <cell r="B5083" t="str">
            <v>EXECUCAO DE 1 JUNTA ELASTICA EM TUBO DE FºFº, C/DIAM. DE 150MM</v>
          </cell>
          <cell r="C5083" t="str">
            <v>UN</v>
          </cell>
        </row>
        <row r="5084">
          <cell r="A5084" t="str">
            <v>15.003.300-0</v>
          </cell>
          <cell r="B5084" t="str">
            <v>INSTALACAO E ASSENT., APARELHO AR CONDICIONADO TIPO PAREDE,EXCL. FORN. DO APARELHO</v>
          </cell>
          <cell r="C5084" t="str">
            <v>UN</v>
          </cell>
        </row>
        <row r="5085">
          <cell r="A5085" t="str">
            <v>15.003.301-0</v>
          </cell>
          <cell r="B5085" t="str">
            <v>INSTALACAO E ASSENT., APARELHO AR CONDICIONADO TIPO PAREDE,INSTAL. APARENTE, EXCL. FORN. APARELHO, INCL. ABRACADEIRAS</v>
          </cell>
          <cell r="C5085" t="str">
            <v>UN</v>
          </cell>
        </row>
        <row r="5086">
          <cell r="A5086" t="str">
            <v>15.003.305-0</v>
          </cell>
          <cell r="B5086" t="str">
            <v>INSTALACAO E ASSENT., BEBEDOURO ELETR., TIPO PRESSAO C/ FILTRO, EXCL. FORN. DO APARELHO</v>
          </cell>
          <cell r="C5086" t="str">
            <v>UN</v>
          </cell>
        </row>
        <row r="5087">
          <cell r="A5087" t="str">
            <v>15.003.350-0</v>
          </cell>
          <cell r="B5087" t="str">
            <v>SUPORTE C/ 2 CHUMBADORES, P/FIX. DE TUBUL. C/DIAM. INT. DE 1/2" ATE 1"</v>
          </cell>
          <cell r="C5087" t="str">
            <v>UN</v>
          </cell>
        </row>
        <row r="5088">
          <cell r="A5088" t="str">
            <v>15.003.351-0</v>
          </cell>
          <cell r="B5088" t="str">
            <v>SUPORTE DUPLO C/ 2 CHUMBADORES, P/FIX. DE 2 TUBUL., C/DIAM.INT. DE 1/2" ATE 1"</v>
          </cell>
          <cell r="C5088" t="str">
            <v>UN</v>
          </cell>
        </row>
        <row r="5089">
          <cell r="A5089" t="str">
            <v>15.003.352-0</v>
          </cell>
          <cell r="B5089" t="str">
            <v>SUPORTE C/ 2 CHUMBADORES, P/FIX. DE TUBUL., C/DIAM. INT. DE1.1/4" E 1.1/2"</v>
          </cell>
          <cell r="C5089" t="str">
            <v>UN</v>
          </cell>
        </row>
        <row r="5090">
          <cell r="A5090" t="str">
            <v>15.003.353-0</v>
          </cell>
          <cell r="B5090" t="str">
            <v>SUPORTE DUPLO C/ 2 CHUMBADORES, P/FIX. DE 2 TUBUL., C/DIAM.INT. DE 1.1/4" E 1.1/2"</v>
          </cell>
          <cell r="C5090" t="str">
            <v>UN</v>
          </cell>
        </row>
        <row r="5091">
          <cell r="A5091" t="str">
            <v>15.003.354-1</v>
          </cell>
          <cell r="B5091" t="str">
            <v>SUPORTE C/ 2 CHUMBADORES, P/FIX. DE TUBUL., C/DIAM. INT. DE2"</v>
          </cell>
          <cell r="C5091" t="str">
            <v>UN</v>
          </cell>
        </row>
        <row r="5092">
          <cell r="A5092" t="str">
            <v>15.003.355-0</v>
          </cell>
          <cell r="B5092" t="str">
            <v>SUPORTE DUPLO C/ 2 CHUMBADORES, P/FIX. DE 2 TUBUL., C/DIAM.INT. DE 2"</v>
          </cell>
          <cell r="C5092" t="str">
            <v>UN</v>
          </cell>
        </row>
        <row r="5093">
          <cell r="A5093" t="str">
            <v>15.003.356-1</v>
          </cell>
          <cell r="B5093" t="str">
            <v>SUPORTE C/ 2 CHUMBADORES, P/FIX. DE TUBUL., C/DIAM. INT. DE2.1/2" E 3"</v>
          </cell>
          <cell r="C5093" t="str">
            <v>UN</v>
          </cell>
        </row>
        <row r="5094">
          <cell r="A5094" t="str">
            <v>15.003.357-0</v>
          </cell>
          <cell r="B5094" t="str">
            <v>SUPORTE DUPLO C/ 2 CHUMBADORES, P/FIX. DE 2 TUBUL., C/DIAM.INT. DE 2.1/2" E 3"</v>
          </cell>
          <cell r="C5094" t="str">
            <v>UN</v>
          </cell>
        </row>
        <row r="5095">
          <cell r="A5095" t="str">
            <v>15.003.358-1</v>
          </cell>
          <cell r="B5095" t="str">
            <v>SUPORTE C/ 2 CHUMBADORES, P/FIX. DE TUBUL., C/DIAM. INT. DE4" E 6"</v>
          </cell>
          <cell r="C5095" t="str">
            <v>UN</v>
          </cell>
        </row>
        <row r="5096">
          <cell r="A5096" t="str">
            <v>15.003.359-0</v>
          </cell>
          <cell r="B5096" t="str">
            <v>SUPORTE DUPLO C/ 2 CHUMBADORES, P/FIX. DE 2 TUBUL., C/DIAM.INT. DE 4" E 6"</v>
          </cell>
          <cell r="C5096" t="str">
            <v>UN</v>
          </cell>
        </row>
        <row r="5097">
          <cell r="A5097" t="str">
            <v>15.003.360-0</v>
          </cell>
          <cell r="B5097" t="str">
            <v>ASSENTAMENTO DE LAVATORIO</v>
          </cell>
          <cell r="C5097" t="str">
            <v>UN</v>
          </cell>
        </row>
        <row r="5098">
          <cell r="A5098" t="str">
            <v>15.003.361-0</v>
          </cell>
          <cell r="B5098" t="str">
            <v>RETIRADA E REASSENTAM. DE LAVATORIO</v>
          </cell>
          <cell r="C5098" t="str">
            <v>UN</v>
          </cell>
        </row>
        <row r="5099">
          <cell r="A5099" t="str">
            <v>15.003.365-0</v>
          </cell>
          <cell r="B5099" t="str">
            <v>ASSENTAMENTO DE CX. DE DESC. ELEVADA EXT.</v>
          </cell>
          <cell r="C5099" t="str">
            <v>UN</v>
          </cell>
        </row>
        <row r="5100">
          <cell r="A5100" t="str">
            <v>15.003.370-0</v>
          </cell>
          <cell r="B5100" t="str">
            <v>FIXACAO ATRAVES DE PINOS CRAVADOS C/PISTOLA E FITA MET.RECARTILHADA,DE TUBUL.C/DIAM.INT. DE 1/2 A 4", P/INSTAL. APARENTE</v>
          </cell>
          <cell r="C5100" t="str">
            <v>UN</v>
          </cell>
        </row>
        <row r="5101">
          <cell r="A5101" t="str">
            <v>15.003.371-0</v>
          </cell>
          <cell r="B5101" t="str">
            <v>FIXACAO ATRAVES DE PINOS CRAVADOS C/PISTOLA E FITA MET. PERFURADA, DE TUBUL. C/DIAM. INT. DE 1/2 A 2", P/INSTAL.APARENTE</v>
          </cell>
          <cell r="C5101" t="str">
            <v>UN</v>
          </cell>
        </row>
        <row r="5102">
          <cell r="A5102" t="str">
            <v>15.003.372-0</v>
          </cell>
          <cell r="B5102" t="str">
            <v>FIXACAO ATRAVES DE PINOS CRAVADOS C/PISTOLA E FITA MET. PERFURADA, DE TUBUL. C/DIAM. INT. DE 1/2 A 4", P/INSTAL.APARENTE</v>
          </cell>
          <cell r="C5102" t="str">
            <v>UN</v>
          </cell>
        </row>
        <row r="5103">
          <cell r="A5103" t="str">
            <v>15.003.373-0</v>
          </cell>
          <cell r="B5103" t="str">
            <v>FIXACAO ATRAVES DE PINOS CRAVADOS C/PISTOLA E FITA MET. DE TUBUL. C/DIAM.INT. DE 2 A 6", P/UTILIZACAO EM INSTAL.ESPECIAL</v>
          </cell>
          <cell r="C5103" t="str">
            <v>UN</v>
          </cell>
        </row>
        <row r="5104">
          <cell r="A5104" t="str">
            <v>15.003.380-0</v>
          </cell>
          <cell r="B5104" t="str">
            <v>ASSENTAMENTO DE CHUVEIRO ELETR.</v>
          </cell>
          <cell r="C5104" t="str">
            <v>UN</v>
          </cell>
        </row>
        <row r="5105">
          <cell r="A5105" t="str">
            <v>15.003.390-0</v>
          </cell>
          <cell r="B5105" t="str">
            <v>ABRACADEIRA DE FIX., TIPO COPO, COMPOSTA DE CANOPLA E PARAFUSOS, NO DIAM. DE 1/2"</v>
          </cell>
          <cell r="C5105" t="str">
            <v>UN</v>
          </cell>
        </row>
        <row r="5106">
          <cell r="A5106" t="str">
            <v>15.003.391-0</v>
          </cell>
          <cell r="B5106" t="str">
            <v>ABRACADEIRA DE FIX., TIPO COPO, COMPOSTA DE CANOPLA E PARAFUSOS, NO DIAM. DE 3/4"</v>
          </cell>
          <cell r="C5106" t="str">
            <v>UN</v>
          </cell>
        </row>
        <row r="5107">
          <cell r="A5107" t="str">
            <v>15.003.392-0</v>
          </cell>
          <cell r="B5107" t="str">
            <v>ABRACADEIRA DE FIX., TIPO COPO, COMPOSTA DE CANOPLA E PARAFUSOS, NO DIAM. DE 1"</v>
          </cell>
          <cell r="C5107" t="str">
            <v>UN</v>
          </cell>
        </row>
        <row r="5108">
          <cell r="A5108" t="str">
            <v>15.003.393-0</v>
          </cell>
          <cell r="B5108" t="str">
            <v>ABRACADEIRA DE FIX., TIPO COPO, COMPOSTA DE CANOPLA E PARAFUSOS, NO DIAM. DE 1.1/4"</v>
          </cell>
          <cell r="C5108" t="str">
            <v>UN</v>
          </cell>
        </row>
        <row r="5109">
          <cell r="A5109" t="str">
            <v>15.003.394-0</v>
          </cell>
          <cell r="B5109" t="str">
            <v>ABRACADEIRA DE FIX., TIPO COPO, COMPOSTA DE CANOPLA E PARAFUSOS, NO DIAM. DE 1.1/2"</v>
          </cell>
          <cell r="C5109" t="str">
            <v>UN</v>
          </cell>
        </row>
        <row r="5110">
          <cell r="A5110" t="str">
            <v>15.003.395-0</v>
          </cell>
          <cell r="B5110" t="str">
            <v>ABRACADEIRA DE FIX., TIPO COPO, COMPOSTA DE CANOPLA E PARAFUSOS, NO DIAM. DE 2"</v>
          </cell>
          <cell r="C5110" t="str">
            <v>UN</v>
          </cell>
        </row>
        <row r="5111">
          <cell r="A5111" t="str">
            <v>15.003.396-0</v>
          </cell>
          <cell r="B5111" t="str">
            <v>ABRACADEIRA DE FIX., TIPO COPO, COMPOSTA DE CANOPLA E PARAFUSOS, NO DIAM. DE 2.1/2"</v>
          </cell>
          <cell r="C5111" t="str">
            <v>UN</v>
          </cell>
        </row>
        <row r="5112">
          <cell r="A5112" t="str">
            <v>15.003.397-0</v>
          </cell>
          <cell r="B5112" t="str">
            <v>ABRACADEIRA DE FIX., TIPO COPO, COMPOSTA DE CANOPLA E PARAFUSOS, NO DIAM. DE 3"</v>
          </cell>
          <cell r="C5112" t="str">
            <v>UN</v>
          </cell>
        </row>
        <row r="5113">
          <cell r="A5113" t="str">
            <v>15.003.398-0</v>
          </cell>
          <cell r="B5113" t="str">
            <v>ABRACADEIRA DE FIX., TIPO COPO, COMPOSTA DE CANOPLA E PARAFUSOS, NO DIAM. DE 4"</v>
          </cell>
          <cell r="C5113" t="str">
            <v>UN</v>
          </cell>
        </row>
        <row r="5114">
          <cell r="A5114" t="str">
            <v>15.003.400-0</v>
          </cell>
          <cell r="B5114" t="str">
            <v>RETIRADA E REASSENTAM. DE BIDE C/ 2 REGISTROS</v>
          </cell>
          <cell r="C5114" t="str">
            <v>UN</v>
          </cell>
        </row>
        <row r="5115">
          <cell r="A5115" t="str">
            <v>15.003.405-0</v>
          </cell>
          <cell r="B5115" t="str">
            <v>ASSENTAMENTO DE VASO SANIT.</v>
          </cell>
          <cell r="C5115" t="str">
            <v>UN</v>
          </cell>
        </row>
        <row r="5116">
          <cell r="A5116" t="str">
            <v>15.003.410-0</v>
          </cell>
          <cell r="B5116" t="str">
            <v>RETIRADA E REASSENTAM. DE VASO SANIT.</v>
          </cell>
          <cell r="C5116" t="str">
            <v>UN</v>
          </cell>
        </row>
        <row r="5117">
          <cell r="A5117" t="str">
            <v>15.003.415-0</v>
          </cell>
          <cell r="B5117" t="str">
            <v>RETIRADA E REASSENTAM. DE VALV. DE DESC.</v>
          </cell>
          <cell r="C5117" t="str">
            <v>UN</v>
          </cell>
        </row>
        <row r="5118">
          <cell r="A5118" t="str">
            <v>15.003.420-0</v>
          </cell>
          <cell r="B5118" t="str">
            <v>RETIRADA E REASSENTAM. DE TUBO VENTILADOR, DE CIM. AMIANTO,C/DIAM. DE 3"</v>
          </cell>
          <cell r="C5118" t="str">
            <v>M</v>
          </cell>
        </row>
        <row r="5119">
          <cell r="A5119" t="str">
            <v>15.003.421-0</v>
          </cell>
          <cell r="B5119" t="str">
            <v>RETIRADA E REASSENTAM. DE TUBO VENTILADOR, DE CIM. AMIANTO,C/DIAM. DE 4"</v>
          </cell>
          <cell r="C5119" t="str">
            <v>M</v>
          </cell>
        </row>
        <row r="5120">
          <cell r="A5120" t="str">
            <v>15.003.500-0</v>
          </cell>
          <cell r="B5120" t="str">
            <v>UNIDADE DE REF. P/INSTAL. HIDRO-SANIT., EM TUBOS DE FºGALV.</v>
          </cell>
          <cell r="C5120" t="str">
            <v>UR</v>
          </cell>
        </row>
        <row r="5121">
          <cell r="A5121" t="str">
            <v>15.003.606-0</v>
          </cell>
          <cell r="B5121" t="str">
            <v>INSTALACAO E ASSENT. DE TUBUL. E CONEXOES VERT. P/INSTAL. HIDR. EM BL. DE APART. PADRAO CEHAB, TIPO B 39</v>
          </cell>
          <cell r="C5121" t="str">
            <v>UN</v>
          </cell>
        </row>
        <row r="5122">
          <cell r="A5122" t="str">
            <v>15.003.630-0</v>
          </cell>
          <cell r="B5122" t="str">
            <v>INSTALACAO E ASSENT. DE EQUIP. HIDR. DE COMBATE A INCENDIO P/PREDIO PADRAO CEHAB, TIPO B 39</v>
          </cell>
          <cell r="C5122" t="str">
            <v>UN</v>
          </cell>
        </row>
        <row r="5123">
          <cell r="A5123" t="str">
            <v>15.003.635-0</v>
          </cell>
          <cell r="B5123" t="str">
            <v>INSTALACAO E ASSENT. DE PRUMADA P/INST. HIDR. EM BL. DE APART. PADRAO CEHAB, TIPO B 50</v>
          </cell>
          <cell r="C5123" t="str">
            <v>UN</v>
          </cell>
        </row>
        <row r="5124">
          <cell r="A5124" t="str">
            <v>15.003.640-0</v>
          </cell>
          <cell r="B5124" t="str">
            <v>INSTALACAO E ASSENT. DE EQUIP. HIDR. CONTRA INCENDIO P/PREDIO PADRAO CEHAB, TIPO B 50</v>
          </cell>
          <cell r="C5124" t="str">
            <v>UN</v>
          </cell>
        </row>
        <row r="5125">
          <cell r="A5125" t="str">
            <v>15.003.645-0</v>
          </cell>
          <cell r="B5125" t="str">
            <v>INSTALACAO E ASSENT. DE EQUIP. DE PRESSURIZACAO P/SISTEMA CONTRA INCENDIO EM BL. DE APART. PADRAO CEHAB, TIPO B 50</v>
          </cell>
          <cell r="C5125" t="str">
            <v>UN</v>
          </cell>
        </row>
        <row r="5126">
          <cell r="A5126" t="str">
            <v>15.003.700-0</v>
          </cell>
          <cell r="B5126" t="str">
            <v>INSTALACAO E ASSENT. DE TUBUL. E CONEXOES P/FORN. DE GAS, INCL. ARMARIO P/MEDIDORES, EM PREDIOS PADRAO CEHAB, TIPO B 39</v>
          </cell>
          <cell r="C5126" t="str">
            <v>UN</v>
          </cell>
        </row>
        <row r="5127">
          <cell r="A5127" t="str">
            <v>15.003.702-0</v>
          </cell>
          <cell r="B5127" t="str">
            <v>INSTALACAO E ASSENT. DE TUBUL. E CONEXOES P/FORN. DE GAS, INCL. ARMARIO P/MEDIDORES, EM PREDIOS PADRAO CEHAB, TIPO B 50</v>
          </cell>
          <cell r="C5127" t="str">
            <v>UN</v>
          </cell>
        </row>
        <row r="5128">
          <cell r="A5128" t="str">
            <v>15.003.704-0</v>
          </cell>
          <cell r="B5128" t="str">
            <v>INSTALACAO E ASSENT. DE TUBUL. E CONEXOES, DE ENTRADA DE AGUA EM CASAS PADRAO CEHAB, TIPO RJ 35 20</v>
          </cell>
          <cell r="C5128" t="str">
            <v>UN</v>
          </cell>
        </row>
        <row r="5129">
          <cell r="A5129" t="str">
            <v>15.003.706-0</v>
          </cell>
          <cell r="B5129" t="str">
            <v>INSTALACAO E ASSENT. DE TUBUL. E CONEXOES, DE ENTRADA DE AGUA EM CASAS PADRAO CEHAB</v>
          </cell>
          <cell r="C5129" t="str">
            <v>UN</v>
          </cell>
        </row>
        <row r="5130">
          <cell r="A5130" t="str">
            <v>15.003.999-0</v>
          </cell>
          <cell r="B5130" t="str">
            <v>FAMILIA 15.003BARRILETES.</v>
          </cell>
        </row>
        <row r="5131">
          <cell r="A5131" t="str">
            <v>15.004.010-0</v>
          </cell>
          <cell r="B5131" t="str">
            <v>ALCA P/BARRILETE DE DISTRIB., EM TUBO PVC DE 50MM</v>
          </cell>
          <cell r="C5131" t="str">
            <v>UN</v>
          </cell>
        </row>
        <row r="5132">
          <cell r="A5132" t="str">
            <v>15.004.011-0</v>
          </cell>
          <cell r="B5132" t="str">
            <v>ALCA P/BARRILETE DE DISTRIB., EM TUBO PVC DE 60MM</v>
          </cell>
          <cell r="C5132" t="str">
            <v>UN</v>
          </cell>
        </row>
        <row r="5133">
          <cell r="A5133" t="str">
            <v>15.004.012-0</v>
          </cell>
          <cell r="B5133" t="str">
            <v>ALCA P/BARRILETE DE DISTRIB., EM TUBO PVC DE 75MM</v>
          </cell>
          <cell r="C5133" t="str">
            <v>UN</v>
          </cell>
        </row>
        <row r="5134">
          <cell r="A5134" t="str">
            <v>15.004.013-0</v>
          </cell>
          <cell r="B5134" t="str">
            <v>ALCA P/BARRILETE DE DISTRIB., EM TUBO PVC DE 85MM</v>
          </cell>
          <cell r="C5134" t="str">
            <v>UN</v>
          </cell>
        </row>
        <row r="5135">
          <cell r="A5135" t="str">
            <v>15.004.014-0</v>
          </cell>
          <cell r="B5135" t="str">
            <v>ALCA P/BARRILETE DE DISTRIB., EM TUBO PVC DE 110MM</v>
          </cell>
          <cell r="C5135" t="str">
            <v>UN</v>
          </cell>
        </row>
        <row r="5136">
          <cell r="A5136" t="str">
            <v>15.004.023-0</v>
          </cell>
          <cell r="B5136" t="str">
            <v>COLUNA DE PVC, C/DIAM. DE 25MM</v>
          </cell>
          <cell r="C5136" t="str">
            <v>M</v>
          </cell>
        </row>
        <row r="5137">
          <cell r="A5137" t="str">
            <v>15.004.024-0</v>
          </cell>
          <cell r="B5137" t="str">
            <v>COLUNA DE PVC, C/DIAM. DE 32MM</v>
          </cell>
          <cell r="C5137" t="str">
            <v>M</v>
          </cell>
        </row>
        <row r="5138">
          <cell r="A5138" t="str">
            <v>15.004.025-0</v>
          </cell>
          <cell r="B5138" t="str">
            <v>COLUNA DE PVC, C/DIAM. DE 40MM</v>
          </cell>
          <cell r="C5138" t="str">
            <v>M</v>
          </cell>
        </row>
        <row r="5139">
          <cell r="A5139" t="str">
            <v>15.004.026-0</v>
          </cell>
          <cell r="B5139" t="str">
            <v>COLUNA DE PVC, C/DIAM. DE 50MM</v>
          </cell>
          <cell r="C5139" t="str">
            <v>M</v>
          </cell>
        </row>
        <row r="5140">
          <cell r="A5140" t="str">
            <v>15.004.027-0</v>
          </cell>
          <cell r="B5140" t="str">
            <v>COLUNA DE PVC, C/DIAM. DE 60MM</v>
          </cell>
          <cell r="C5140" t="str">
            <v>M</v>
          </cell>
        </row>
        <row r="5141">
          <cell r="A5141" t="str">
            <v>15.004.028-0</v>
          </cell>
          <cell r="B5141" t="str">
            <v>COLUNA DE PVC, C/DIAM. DE 75MM</v>
          </cell>
          <cell r="C5141" t="str">
            <v>M</v>
          </cell>
        </row>
        <row r="5142">
          <cell r="A5142" t="str">
            <v>15.004.045-0</v>
          </cell>
          <cell r="B5142" t="str">
            <v>INSTALACAO E ASSENT. DE CHUVEIRO</v>
          </cell>
          <cell r="C5142" t="str">
            <v>UN</v>
          </cell>
        </row>
        <row r="5143">
          <cell r="A5143" t="str">
            <v>15.004.046-0</v>
          </cell>
          <cell r="B5143" t="str">
            <v>INSTALACAO E ASSENT. DE CHUVEIRO ELETR.</v>
          </cell>
          <cell r="C5143" t="str">
            <v>UN</v>
          </cell>
        </row>
        <row r="5144">
          <cell r="A5144" t="str">
            <v>15.004.050-0</v>
          </cell>
          <cell r="B5144" t="str">
            <v>INSTALACAO E ASSENT. DE MICTORIO</v>
          </cell>
          <cell r="C5144" t="str">
            <v>UN</v>
          </cell>
        </row>
        <row r="5145">
          <cell r="A5145" t="str">
            <v>15.004.053-0</v>
          </cell>
          <cell r="B5145" t="str">
            <v>INSTALACAO E ASSENT. DE MICTORIO TIPO CALHA</v>
          </cell>
          <cell r="C5145" t="str">
            <v>UN</v>
          </cell>
        </row>
        <row r="5146">
          <cell r="A5146" t="str">
            <v>15.004.055-0</v>
          </cell>
          <cell r="B5146" t="str">
            <v>INSTALACAO E ASSENT. DE BANHEIRA</v>
          </cell>
          <cell r="C5146" t="str">
            <v>UN</v>
          </cell>
        </row>
        <row r="5147">
          <cell r="A5147" t="str">
            <v>15.004.058-0</v>
          </cell>
          <cell r="B5147" t="str">
            <v>INSTALACAO E ASSENT. DE BIDE</v>
          </cell>
          <cell r="C5147" t="str">
            <v>UN</v>
          </cell>
        </row>
        <row r="5148">
          <cell r="A5148" t="str">
            <v>15.004.059-0</v>
          </cell>
          <cell r="B5148" t="str">
            <v>INSTALACAO E ASSENT. DE DUCHINHA MANUAL P/BANHEIRO</v>
          </cell>
          <cell r="C5148" t="str">
            <v>UN</v>
          </cell>
        </row>
        <row r="5149">
          <cell r="A5149" t="str">
            <v>15.004.060-1</v>
          </cell>
          <cell r="B5149" t="str">
            <v>INSTALACAO E ASSENT. DE PIA C/ 1 CUBA</v>
          </cell>
          <cell r="C5149" t="str">
            <v>UN</v>
          </cell>
        </row>
        <row r="5150">
          <cell r="A5150" t="str">
            <v>15.004.061-0</v>
          </cell>
          <cell r="B5150" t="str">
            <v>INSTALACAO E ASSENT. DE PIA C/ 2 CUBAS</v>
          </cell>
          <cell r="C5150" t="str">
            <v>UN</v>
          </cell>
        </row>
        <row r="5151">
          <cell r="A5151" t="str">
            <v>15.004.062-0</v>
          </cell>
          <cell r="B5151" t="str">
            <v>INSTALACAO E ASSENT. DE PIA C/CUBA DUPLA</v>
          </cell>
          <cell r="C5151" t="str">
            <v>UN</v>
          </cell>
        </row>
        <row r="5152">
          <cell r="A5152" t="str">
            <v>15.004.063-0</v>
          </cell>
          <cell r="B5152" t="str">
            <v>INSTALACAO E ASSENT. DE LAVATORIO DE 1 TORNEIRA</v>
          </cell>
          <cell r="C5152" t="str">
            <v>UN</v>
          </cell>
        </row>
        <row r="5153">
          <cell r="A5153" t="str">
            <v>15.004.064-0</v>
          </cell>
          <cell r="B5153" t="str">
            <v>INSTALACAO E ASSENT. DE LAVATORIO DE 2 TORNEIRAS</v>
          </cell>
          <cell r="C5153" t="str">
            <v>UN</v>
          </cell>
        </row>
        <row r="5154">
          <cell r="A5154" t="str">
            <v>15.004.065-0</v>
          </cell>
          <cell r="B5154" t="str">
            <v>INSTALACAO E ASSENT. DE FILTRO RESIDENCIAL</v>
          </cell>
          <cell r="C5154" t="str">
            <v>UN</v>
          </cell>
        </row>
        <row r="5155">
          <cell r="A5155" t="str">
            <v>15.004.067-0</v>
          </cell>
          <cell r="B5155" t="str">
            <v>INSTALACAO E ASSENT. DE FILTRO INDUSTRIAL</v>
          </cell>
          <cell r="C5155" t="str">
            <v>UN</v>
          </cell>
        </row>
        <row r="5156">
          <cell r="A5156" t="str">
            <v>15.004.070-0</v>
          </cell>
          <cell r="B5156" t="str">
            <v>INSTALACAO E ASSENT. DE TANQUE DE SERV.</v>
          </cell>
          <cell r="C5156" t="str">
            <v>UN</v>
          </cell>
        </row>
        <row r="5157">
          <cell r="A5157" t="str">
            <v>15.004.074-0</v>
          </cell>
          <cell r="B5157" t="str">
            <v>INSTALACAO E ASSENT. DE BACIA TURCA</v>
          </cell>
          <cell r="C5157" t="str">
            <v>UN</v>
          </cell>
        </row>
        <row r="5158">
          <cell r="A5158" t="str">
            <v>15.004.075-0</v>
          </cell>
          <cell r="B5158" t="str">
            <v>INSTALACAO E ASSENT. DE CX. DE DESC. ELEVADA</v>
          </cell>
          <cell r="C5158" t="str">
            <v>UN</v>
          </cell>
        </row>
        <row r="5159">
          <cell r="A5159" t="str">
            <v>15.004.076-0</v>
          </cell>
          <cell r="B5159" t="str">
            <v>REPARO DE VALV. DE DESC.</v>
          </cell>
          <cell r="C5159" t="str">
            <v>UN</v>
          </cell>
        </row>
        <row r="5160">
          <cell r="A5160" t="str">
            <v>15.004.080-0</v>
          </cell>
          <cell r="B5160" t="str">
            <v>INSTALACAO E ASSENT. DE CX. DE DESC. DE EMBUTIR</v>
          </cell>
          <cell r="C5160" t="str">
            <v>UN</v>
          </cell>
        </row>
        <row r="5161">
          <cell r="A5161" t="str">
            <v>15.004.085-0</v>
          </cell>
          <cell r="B5161" t="str">
            <v>INSTALACAO E ASSENT. DE VALV. DE DESC.</v>
          </cell>
          <cell r="C5161" t="str">
            <v>UN</v>
          </cell>
        </row>
        <row r="5162">
          <cell r="A5162" t="str">
            <v>15.004.086-0</v>
          </cell>
          <cell r="B5162" t="str">
            <v>REPARO EM CX. DE DESC. ELEVADA</v>
          </cell>
          <cell r="C5162" t="str">
            <v>UN</v>
          </cell>
        </row>
        <row r="5163">
          <cell r="A5163" t="str">
            <v>15.004.102-1</v>
          </cell>
          <cell r="B5163" t="str">
            <v>INSTALACAO E ASSENT. DE VASO SANIT. INDIVIDUAL, EM PAV. ELEVADO,M C/TUBO PVC DE 50MM</v>
          </cell>
          <cell r="C5163" t="str">
            <v>UN</v>
          </cell>
        </row>
        <row r="5164">
          <cell r="A5164" t="str">
            <v>15.004.105-0</v>
          </cell>
          <cell r="B5164" t="str">
            <v>INSTALACAO E ASSENT. DE VASO SANIT. INDIVIDUAL EM PAV. TERREO, C/TUBO DE PVC DE 50MM</v>
          </cell>
          <cell r="C5164" t="str">
            <v>UN</v>
          </cell>
        </row>
        <row r="5165">
          <cell r="A5165" t="str">
            <v>15.004.108-0</v>
          </cell>
          <cell r="B5165" t="str">
            <v>INSTALACAO E ASSENT. DE VASO SANIT. INDIVIDUAL EM PAV. TERREO, C/ TUBO PVC DE 25MM</v>
          </cell>
          <cell r="C5165" t="str">
            <v>UN</v>
          </cell>
        </row>
        <row r="5166">
          <cell r="A5166" t="str">
            <v>15.004.125-0</v>
          </cell>
          <cell r="B5166" t="str">
            <v>INSTALACAO E ASSENT. DE VASO SANIT. EM PAV. ELEVADO, PARTE DE 1 CONJ. DE 2 OU MAIS VASOS, C/TUBO PVC DE 50MM</v>
          </cell>
          <cell r="C5166" t="str">
            <v>UN</v>
          </cell>
        </row>
        <row r="5167">
          <cell r="A5167" t="str">
            <v>15.004.130-0</v>
          </cell>
          <cell r="B5167" t="str">
            <v>INSTALACAO E ASSENT. DE VASO SANIT. EM PAV. TERREO, PARTE DE1 CONJ. DE 2 OU MAIS VASOS, C/ TUBO PVC DE 50MM</v>
          </cell>
          <cell r="C5167" t="str">
            <v>UN</v>
          </cell>
        </row>
        <row r="5168">
          <cell r="A5168" t="str">
            <v>15.004.131-0</v>
          </cell>
          <cell r="B5168" t="str">
            <v>INSTALACAO E ASSENT. DE VASO SANIT. EM PAV. TERREO, PARTE DE1 CONJ. DE 2 OU MAIS VASOS, C/TUBO PVC DE 25MM</v>
          </cell>
          <cell r="C5168" t="str">
            <v>UN</v>
          </cell>
        </row>
        <row r="5169">
          <cell r="A5169" t="str">
            <v>15.004.150-0</v>
          </cell>
          <cell r="B5169" t="str">
            <v>INSTALACAO E ASSENT. DE LAVATORIO OU APARELHO DE INSTAL. SEMELHANTE, EM BATERIA</v>
          </cell>
          <cell r="C5169" t="str">
            <v>UN</v>
          </cell>
        </row>
        <row r="5170">
          <cell r="A5170" t="str">
            <v>15.004.151-0</v>
          </cell>
          <cell r="B5170" t="str">
            <v>INSTALACAO E ASSENT. DE BEBEDOURO TIPO CALHA, EM BATERIA C/1 PONTO A CADA 50CM</v>
          </cell>
          <cell r="C5170" t="str">
            <v>UN</v>
          </cell>
        </row>
        <row r="5171">
          <cell r="A5171" t="str">
            <v>15.004.160-0</v>
          </cell>
          <cell r="B5171" t="str">
            <v>INSTALACAO HIDR. E ASSENT. DE 1 CHUVEIRO EM BATERIA, ATE 4 CHUVEIROS</v>
          </cell>
          <cell r="C5171" t="str">
            <v>UN</v>
          </cell>
        </row>
        <row r="5172">
          <cell r="A5172" t="str">
            <v>15.004.161-0</v>
          </cell>
          <cell r="B5172" t="str">
            <v>INSTALACAO HIDR. E ASSENT. DE 1 CHUVEIRO EM BATERIA, ATE 8 CHUVEIROS</v>
          </cell>
          <cell r="C5172" t="str">
            <v>UN</v>
          </cell>
        </row>
        <row r="5173">
          <cell r="A5173" t="str">
            <v>15.004.170-0</v>
          </cell>
          <cell r="B5173" t="str">
            <v>RALO SECO (SIMPLES) DE PVC, DE ALT. REGULAVEL, C/GRELHA</v>
          </cell>
          <cell r="C5173" t="str">
            <v>UN</v>
          </cell>
        </row>
        <row r="5174">
          <cell r="A5174" t="str">
            <v>15.004.175-1</v>
          </cell>
          <cell r="B5174" t="str">
            <v>RALO SIFONADO DE PVC RIGIDO EM PAV. ELEVADO, C/SAIDA DE 75MM, GRELHA REDONDA E PORTA GRELHA</v>
          </cell>
          <cell r="C5174" t="str">
            <v>UN</v>
          </cell>
        </row>
        <row r="5175">
          <cell r="A5175" t="str">
            <v>15.004.176-0</v>
          </cell>
          <cell r="B5175" t="str">
            <v>CAIXA SIFONADA DE PVC, EM PAV. ELEVADO, C/TAMPA CEGA, C/ 1 ENTRADA DE 40MM E SAIDA DE 50MM</v>
          </cell>
          <cell r="C5175" t="str">
            <v>UN</v>
          </cell>
        </row>
        <row r="5176">
          <cell r="A5176" t="str">
            <v>15.004.180-0</v>
          </cell>
          <cell r="B5176" t="str">
            <v>RALO SIFONADO DE PVC RIGIDO EM PAV. TERREO, C/SAIDA DE 75MM,GRELHA REDONDA E PORTA GRELHA</v>
          </cell>
          <cell r="C5176" t="str">
            <v>UN</v>
          </cell>
        </row>
        <row r="5177">
          <cell r="A5177" t="str">
            <v>15.004.181-0</v>
          </cell>
          <cell r="B5177" t="str">
            <v>CAIXA SIFONADA DE PVC EM PAV. TERREO, C/TAMPA CEGA, C/ 1 ENTRADA DE 40MM E SAIDA DE 50MM</v>
          </cell>
          <cell r="C5177" t="str">
            <v>UN</v>
          </cell>
        </row>
        <row r="5178">
          <cell r="A5178" t="str">
            <v>15.004.190-0</v>
          </cell>
          <cell r="B5178" t="str">
            <v>LIGACAO A COLUNA DE GORDURA DE ESG. DE PIAS EM TUBO DE PVC,DIAM. DE 50MM, C/CONEXOES</v>
          </cell>
          <cell r="C5178" t="str">
            <v>UN</v>
          </cell>
        </row>
        <row r="5179">
          <cell r="A5179" t="str">
            <v>15.004.200-0</v>
          </cell>
          <cell r="B5179" t="str">
            <v>TUBO DE QUEDA EM PVC, DE 150MM, INCL. "T" SANIT.</v>
          </cell>
          <cell r="C5179" t="str">
            <v>M</v>
          </cell>
        </row>
        <row r="5180">
          <cell r="A5180" t="str">
            <v>15.004.202-0</v>
          </cell>
          <cell r="B5180" t="str">
            <v>TUBO DE QUEDA EM PVC, DE 100MM, INCL."T" SANIT.</v>
          </cell>
          <cell r="C5180" t="str">
            <v>M</v>
          </cell>
        </row>
        <row r="5181">
          <cell r="A5181" t="str">
            <v>15.004.204-0</v>
          </cell>
          <cell r="B5181" t="str">
            <v>TUBO DE QUEDA EM PVC, DE 75MM, INCL. "T" SANIT.</v>
          </cell>
          <cell r="C5181" t="str">
            <v>M</v>
          </cell>
        </row>
        <row r="5182">
          <cell r="A5182" t="str">
            <v>15.004.210-0</v>
          </cell>
          <cell r="B5182" t="str">
            <v>TUBO P/VENTIL. EM PVC, DE 100MM</v>
          </cell>
          <cell r="C5182" t="str">
            <v>M</v>
          </cell>
        </row>
        <row r="5183">
          <cell r="A5183" t="str">
            <v>15.004.212-0</v>
          </cell>
          <cell r="B5183" t="str">
            <v>TUBO P/VENTIL. EM PVC, DE 75MM</v>
          </cell>
          <cell r="C5183" t="str">
            <v>M</v>
          </cell>
        </row>
        <row r="5184">
          <cell r="A5184" t="str">
            <v>15.004.220-0</v>
          </cell>
          <cell r="B5184" t="str">
            <v>TUBO DE QUEDA EM PVC REFORCADO, DE 150MM, INCL. "T" SANIT.</v>
          </cell>
          <cell r="C5184" t="str">
            <v>M</v>
          </cell>
        </row>
        <row r="5185">
          <cell r="A5185" t="str">
            <v>15.004.222-0</v>
          </cell>
          <cell r="B5185" t="str">
            <v>TUBO DE QUEDA EM PVC REFORCADO, DE 100MM, INCL. "T" SANIT.</v>
          </cell>
          <cell r="C5185" t="str">
            <v>M</v>
          </cell>
        </row>
        <row r="5186">
          <cell r="A5186" t="str">
            <v>15.004.224-0</v>
          </cell>
          <cell r="B5186" t="str">
            <v>TUBO DE QUEDA EM PVC REFORCADO, DE 75MM, INCL. "T" SANIT.</v>
          </cell>
          <cell r="C5186" t="str">
            <v>M</v>
          </cell>
        </row>
        <row r="5187">
          <cell r="A5187" t="str">
            <v>15.004.250-0</v>
          </cell>
          <cell r="B5187" t="str">
            <v>INSTALACAO E ASSENT., APARELHO AR CONDICIONADO TIPO PAREDE,EXCL. FORN. APARELHO</v>
          </cell>
          <cell r="C5187" t="str">
            <v>UN</v>
          </cell>
        </row>
        <row r="5188">
          <cell r="A5188" t="str">
            <v>15.004.251-0</v>
          </cell>
          <cell r="B5188" t="str">
            <v>APARELHO DE AR CONDICIONADO, TIPO PAREDE, EXCL. FORN. DO APARELHO. INSTAL. APARENTE, INCL.ABRACADEIRAS. INSTAL.E ASSENT.</v>
          </cell>
          <cell r="C5188" t="str">
            <v>UN</v>
          </cell>
        </row>
        <row r="5189">
          <cell r="A5189" t="str">
            <v>15.004.255-0</v>
          </cell>
          <cell r="B5189" t="str">
            <v>INSTALACAO E ASSENT., BEBEDOURO ELETR., TIPO PRESSAO C/ FILTRO, EXCL. FORN. DO APARELHO</v>
          </cell>
          <cell r="C5189" t="str">
            <v>UN</v>
          </cell>
        </row>
        <row r="5190">
          <cell r="A5190" t="str">
            <v>15.004.400-0</v>
          </cell>
          <cell r="B5190" t="str">
            <v>INSTALACAO E ASSENT. DE EQUIP. SANIT. EM CASAS PADRAO CEHAB</v>
          </cell>
          <cell r="C5190" t="str">
            <v>UN</v>
          </cell>
        </row>
        <row r="5191">
          <cell r="A5191" t="str">
            <v>15.004.402-0</v>
          </cell>
          <cell r="B5191" t="str">
            <v>INSTALACAO E ASSENT. DE EQUIP. SANIT. EM BL. DE APART. PADRAO CEHAB, TIPO B 39/50</v>
          </cell>
          <cell r="C5191" t="str">
            <v>UN</v>
          </cell>
        </row>
        <row r="5192">
          <cell r="A5192" t="str">
            <v>15.004.404-0</v>
          </cell>
          <cell r="B5192" t="str">
            <v>INSTALACAO E ASSENT. DE EQUIP. P/ 1 UN. SANIT. EM EDIF. PADRAO CEHAB</v>
          </cell>
          <cell r="C5192" t="str">
            <v>UN</v>
          </cell>
        </row>
        <row r="5193">
          <cell r="A5193" t="str">
            <v>15.004.406-0</v>
          </cell>
          <cell r="B5193" t="str">
            <v>INSTALACAO E ASSENT. DE EQUIP. SANIT. ("PAI" INCOMPLETA) EMEDIF. PADRAO CEHAB</v>
          </cell>
          <cell r="C5193" t="str">
            <v>UN</v>
          </cell>
        </row>
        <row r="5194">
          <cell r="A5194" t="str">
            <v>15.004.408-0</v>
          </cell>
          <cell r="B5194" t="str">
            <v>INSTALACAO E ASSENT. DE EQUIP. SANIT. ("PAI" COMPLETA) EM EDIF. PADRAO CEHAB</v>
          </cell>
          <cell r="C5194" t="str">
            <v>UN</v>
          </cell>
        </row>
        <row r="5195">
          <cell r="A5195" t="str">
            <v>15.004.412-0</v>
          </cell>
          <cell r="B5195" t="str">
            <v>INSTALACAO E ASSENT. DE TUBUL. HORIZ., ESGOTO PRIMARIO, EM PAV. TIPO, P/BL. DE APART. PADRAO CEHAB, TIPO B 39</v>
          </cell>
          <cell r="C5195" t="str">
            <v>UN</v>
          </cell>
        </row>
        <row r="5196">
          <cell r="A5196" t="str">
            <v>15.004.422-0</v>
          </cell>
          <cell r="B5196" t="str">
            <v>INSTALACAO E ASSENT. DE RAMAIS P/ESGOTO PRIMARIO E SECUNDARIO, NO PAV. TERREO, P/BL. DE APART. PADRAO CEHAB, TIPO B 39</v>
          </cell>
          <cell r="C5196" t="str">
            <v>UN</v>
          </cell>
        </row>
        <row r="5197">
          <cell r="A5197" t="str">
            <v>15.004.430-0</v>
          </cell>
          <cell r="B5197" t="str">
            <v>INSTALACAO E ASSENT. DAS TUBUL. VERT. DE ESGOTO PRIMARIO, P/BL. DE APART. PADRAO CEHAB, TIPO B 50</v>
          </cell>
          <cell r="C5197" t="str">
            <v>UN</v>
          </cell>
        </row>
        <row r="5198">
          <cell r="A5198" t="str">
            <v>15.004.432-0</v>
          </cell>
          <cell r="B5198" t="str">
            <v>INSTALACAO E ASSENT. DAS TUBUL. HORIZ. DE ESGOTO PRIMARIO, EM PAV. TIPO, P/BL. DE APART. PADRAO CEHAB, TIPO B 50</v>
          </cell>
          <cell r="C5198" t="str">
            <v>UN</v>
          </cell>
        </row>
        <row r="5199">
          <cell r="A5199" t="str">
            <v>15.004.434-0</v>
          </cell>
          <cell r="B5199" t="str">
            <v>INSTALACAO E ASSENT. DAS TUBUL. HORIZ. DE ESGOTO PRIMARIO, NOS PAV. TERREOS, P/BL. DE APART. PADRAO CEHAB, TIPO B 50</v>
          </cell>
          <cell r="C5199" t="str">
            <v>UN</v>
          </cell>
        </row>
        <row r="5200">
          <cell r="A5200" t="str">
            <v>15.004.436-0</v>
          </cell>
          <cell r="B5200" t="str">
            <v>INSTALACAO E ASSENT. DAS TUBUL. VERT. DE ESGOTO SECUNDARIO,P/BL. DE APART. PADRAO CEHAB, TIPO B 50</v>
          </cell>
          <cell r="C5200" t="str">
            <v>UN</v>
          </cell>
        </row>
        <row r="5201">
          <cell r="A5201" t="str">
            <v>15.004.438-0</v>
          </cell>
          <cell r="B5201" t="str">
            <v>INSTALACAO E ASSENT. DAS TUBUL. DE ESGOTO SECUNDARIO, NOS PAV. ELEVADOS, P/BL. DE APART. PADRAO CEHAB, TIPO B 50</v>
          </cell>
          <cell r="C5201" t="str">
            <v>UN</v>
          </cell>
        </row>
        <row r="5202">
          <cell r="A5202" t="str">
            <v>15.004.440-0</v>
          </cell>
          <cell r="B5202" t="str">
            <v>INSTALACAO E ASSENT. DAS TUBUL. DE ESGOTO SECUNDARIO, NOS PAV. TERREOS, P/BL. DE APART. PADRAO CEHAB, TIPO B 50</v>
          </cell>
          <cell r="C5202" t="str">
            <v>UN</v>
          </cell>
        </row>
        <row r="5203">
          <cell r="A5203" t="str">
            <v>15.004.442-0</v>
          </cell>
          <cell r="B5203" t="str">
            <v>INSTALACAO E ASSENT. DE RAMAIS P/ESGOTOS PRIMARIO E SECUNDARIO, NO PAV. TERREO, P/BL. DE APART. PADRAO CEHAB, TIPO B 50</v>
          </cell>
          <cell r="C5203" t="str">
            <v>UN</v>
          </cell>
        </row>
        <row r="5204">
          <cell r="A5204" t="str">
            <v>15.004.444-0</v>
          </cell>
          <cell r="B5204" t="str">
            <v>INSTALACAO E ASSENT. DAS PRUMADAS DE VENTIL., P/BL. DE APART. PADRAO CEHAB, TIPO B 50</v>
          </cell>
          <cell r="C5204" t="str">
            <v>UN</v>
          </cell>
        </row>
        <row r="5205">
          <cell r="A5205" t="str">
            <v>15.004.446-0</v>
          </cell>
          <cell r="B5205" t="str">
            <v>INSTALACAO E ASSENT. DAS TUBUL. HORIZ. DE VENTIL., NOS PAV.ELEVADOS, P/BL. DE APART. PADRAO CEHAB, TIPO B 50</v>
          </cell>
          <cell r="C5205" t="str">
            <v>UN</v>
          </cell>
        </row>
        <row r="5206">
          <cell r="A5206" t="str">
            <v>15.004.448-0</v>
          </cell>
          <cell r="B5206" t="str">
            <v>INSTALACAO E ASSENT. DAS TUBUL. HORIZ. DE VENTIL., NOS PAV.TERREOS, P/BL. DE APART. PADRAO CEHAB, TIPO B 50</v>
          </cell>
          <cell r="C5206" t="str">
            <v>UN</v>
          </cell>
        </row>
        <row r="5207">
          <cell r="A5207" t="str">
            <v>15.004.450-0</v>
          </cell>
          <cell r="B5207" t="str">
            <v>INSTALACAO E ASSENT. DE RAMAL DE AGUAS PLUVIAIS, NO PAV. TERREO, EM BL. DE APART. PADRAO CEHAB, TIPO B 39</v>
          </cell>
          <cell r="C5207" t="str">
            <v>UN</v>
          </cell>
        </row>
        <row r="5208">
          <cell r="A5208" t="str">
            <v>15.004.452-0</v>
          </cell>
          <cell r="B5208" t="str">
            <v>INSTALACAO E ASSENT. DE RAMAL DE AGUAS PLUVIAIS, NO PAV. TERREO, EM BL. DE APART. PADRAO CEHAB, TIPO B 50</v>
          </cell>
          <cell r="C5208" t="str">
            <v>UN</v>
          </cell>
        </row>
        <row r="5209">
          <cell r="A5209" t="str">
            <v>15.004.454-0</v>
          </cell>
          <cell r="B5209" t="str">
            <v>INSTALACAO E ASSENT. DAS TUBUL. E CONEXOES DE ESGOTO, P/CASAS PADRAO CEHAB, TIPO RJ 41</v>
          </cell>
          <cell r="C5209" t="str">
            <v>UN</v>
          </cell>
        </row>
        <row r="5210">
          <cell r="A5210" t="str">
            <v>15.004.456-0</v>
          </cell>
          <cell r="B5210" t="str">
            <v>INSTALACAO E ASSENT. DAS TUBUL. E CONEXOES DE ESGOTO, P/CASAS PADRAO CEHAB, TIPO GD 44</v>
          </cell>
          <cell r="C5210" t="str">
            <v>UN</v>
          </cell>
        </row>
        <row r="5211">
          <cell r="A5211" t="str">
            <v>15.004.458-0</v>
          </cell>
          <cell r="B5211" t="str">
            <v>INSTALACAO E ASSENT. DAS TUBUL. E CONEXOES DE ESGOTO, P/ 1 UN. SANIT., PADRAO CEHAB</v>
          </cell>
          <cell r="C5211" t="str">
            <v>UN</v>
          </cell>
        </row>
        <row r="5212">
          <cell r="A5212" t="str">
            <v>15.004.460-0</v>
          </cell>
          <cell r="B5212" t="str">
            <v>INSTALACAO E ASSENT. DAS TUBUL. E CONEXOES DE ESGOTO, P/CASAS PADRAO CEHAB, TIPO RJ 35 20</v>
          </cell>
          <cell r="C5212" t="str">
            <v>UN</v>
          </cell>
        </row>
        <row r="5213">
          <cell r="A5213" t="str">
            <v>15.004.462-0</v>
          </cell>
          <cell r="B5213" t="str">
            <v>INSTALACAO E ASSENT. DAS TUBUL. E CONEXOES DE ESGOTO, P/CASAS PADRAO CEHAB, TIPO RJ 39 22</v>
          </cell>
          <cell r="C5213" t="str">
            <v>UN</v>
          </cell>
        </row>
        <row r="5214">
          <cell r="A5214" t="str">
            <v>15.004.464-0</v>
          </cell>
          <cell r="B5214" t="str">
            <v>INSTALACAO E ASSENT. DAS TUBUL. E CONEXOES DE ESGOTO, P/CASAS PADRAO CEHAB, TIPO RJ 45/46</v>
          </cell>
          <cell r="C5214" t="str">
            <v>UN</v>
          </cell>
        </row>
        <row r="5215">
          <cell r="A5215" t="str">
            <v>15.004.466-0</v>
          </cell>
          <cell r="B5215" t="str">
            <v>INSTALACAO HIDR. DE 1 UN. SANIT.</v>
          </cell>
          <cell r="C5215" t="str">
            <v>UN</v>
          </cell>
        </row>
        <row r="5216">
          <cell r="A5216" t="str">
            <v>15.004.468-0</v>
          </cell>
          <cell r="B5216" t="str">
            <v>INSTALACAO HIDR. P/CASAS PADRAO CEHAB, TIPO RJ 41</v>
          </cell>
          <cell r="C5216" t="str">
            <v>UN</v>
          </cell>
        </row>
        <row r="5217">
          <cell r="A5217" t="str">
            <v>15.004.470-0</v>
          </cell>
          <cell r="B5217" t="str">
            <v>INSTALACAO HIDR. P/CASAS PADRAO CEHAB, TIPO RJ 39.GD 2 44</v>
          </cell>
          <cell r="C5217" t="str">
            <v>UN</v>
          </cell>
        </row>
        <row r="5218">
          <cell r="A5218" t="str">
            <v>15.004.472-0</v>
          </cell>
          <cell r="B5218" t="str">
            <v>INSTALACAO HIDR. P/CASAS PADRAO CEHAB, TIPO RJ 35 20</v>
          </cell>
          <cell r="C5218" t="str">
            <v>UN</v>
          </cell>
        </row>
        <row r="5219">
          <cell r="A5219" t="str">
            <v>15.004.474-0</v>
          </cell>
          <cell r="B5219" t="str">
            <v>INSTALACAO HIDR. P/CASAS PADRAO CEHAB, TIPO RJ 39 22</v>
          </cell>
          <cell r="C5219" t="str">
            <v>UN</v>
          </cell>
        </row>
        <row r="5220">
          <cell r="A5220" t="str">
            <v>15.004.476-0</v>
          </cell>
          <cell r="B5220" t="str">
            <v>INSTALACAO HIDR. P/CASAS PADRAO CEHAB, TIPO RJ 45/46</v>
          </cell>
          <cell r="C5220" t="str">
            <v>UN</v>
          </cell>
        </row>
        <row r="5221">
          <cell r="A5221" t="str">
            <v>15.004.478-0</v>
          </cell>
          <cell r="B5221" t="str">
            <v>INSTALACAO HIDR. P/SISTEMA DE BOMBAS, NO PAV. TERREO, EM PREDIOS DE APART. PADRAO CEHAB, TIPO B 39</v>
          </cell>
          <cell r="C5221" t="str">
            <v>UN</v>
          </cell>
        </row>
        <row r="5222">
          <cell r="A5222" t="str">
            <v>15.004.480-0</v>
          </cell>
          <cell r="B5222" t="str">
            <v>INSTALACAO E ASSENT. DE BARRILETE EM PVC P/BL. DE APART. PADRAO CEHAB, TIPO B 39</v>
          </cell>
          <cell r="C5222" t="str">
            <v>UN</v>
          </cell>
        </row>
        <row r="5223">
          <cell r="A5223" t="str">
            <v>15.004.482-0</v>
          </cell>
          <cell r="B5223" t="str">
            <v>INSTALACAO E ASSENT. DAS TUBUL. VERT. DE AGUA POTAVEL, INCL.CONEXOES, P/BL. DE APART. PADRAO CEHAB, TIPO B 39</v>
          </cell>
          <cell r="C5223" t="str">
            <v>UN</v>
          </cell>
        </row>
        <row r="5224">
          <cell r="A5224" t="str">
            <v>15.004.484-0</v>
          </cell>
          <cell r="B5224" t="str">
            <v>INSTALACAO E ASSENT. DE TUBUL. DE DISTRIB. EM PVC SD, P/BL.DE APART. PADRAO CEHAB, TIPO B 39</v>
          </cell>
          <cell r="C5224" t="str">
            <v>UN</v>
          </cell>
        </row>
        <row r="5225">
          <cell r="A5225" t="str">
            <v>15.004.486-0</v>
          </cell>
          <cell r="B5225" t="str">
            <v>INSTALACAO E ASSENT. DE TUBUL. EM PVC SD P/LIMP. EM BL. DE APART. PADRAO CEHAB, TIPO B 39</v>
          </cell>
          <cell r="C5225" t="str">
            <v>UN</v>
          </cell>
        </row>
        <row r="5226">
          <cell r="A5226" t="str">
            <v>15.004.488-0</v>
          </cell>
          <cell r="B5226" t="str">
            <v>INSTALACAO E ASSENT. DE TUBUL. HIDR. P/ENTRADA, SUCCAO E RECALQUE EM BL. DE APART. PADRAO CEHAB, TIPO B 50</v>
          </cell>
          <cell r="C5226" t="str">
            <v>UN</v>
          </cell>
        </row>
        <row r="5227">
          <cell r="A5227" t="str">
            <v>15.004.490-0</v>
          </cell>
          <cell r="B5227" t="str">
            <v>INSTALACAO E ASSENT. DE BARRILETE EM PVC P/BL. DE APART. PADRAO CEHAB, TIPO B 50</v>
          </cell>
          <cell r="C5227" t="str">
            <v>UN</v>
          </cell>
        </row>
        <row r="5228">
          <cell r="A5228" t="str">
            <v>15.004.492-0</v>
          </cell>
          <cell r="B5228" t="str">
            <v>INSTALACAO E ASSENT. DAS TUBUL. VERT. DE AGUA POTAVEL, INCL.CONEXOES, P/BL. DE APART. PADRAO CEHAB, TIPO B 50</v>
          </cell>
          <cell r="C5228" t="str">
            <v>UN</v>
          </cell>
        </row>
        <row r="5229">
          <cell r="A5229" t="str">
            <v>15.004.494-0</v>
          </cell>
          <cell r="B5229" t="str">
            <v>INSTALACAO E ASSENT. DE TUBUL. DE DISTRIB. EM PVC SOLDAVEL,INCL. CONEXOES, P/BL. DE APART. PADRAO CEHAB, TIPO B 50</v>
          </cell>
          <cell r="C5229" t="str">
            <v>UN</v>
          </cell>
        </row>
        <row r="5230">
          <cell r="A5230" t="str">
            <v>15.004.496-0</v>
          </cell>
          <cell r="B5230" t="str">
            <v>INSTALACAO E ASSENT. DE TUBUL. EM PVC SOLDAVEL P/LIMPEZA EMBL. DE APART. PADRAO CEHAB, TIPO B 50</v>
          </cell>
          <cell r="C5230" t="str">
            <v>UN</v>
          </cell>
        </row>
        <row r="5231">
          <cell r="A5231" t="str">
            <v>15.004.498-0</v>
          </cell>
          <cell r="B5231" t="str">
            <v>INSTALACAO E ASSENT. DAS PRUMADAS DE VENTIL., INCL.CONEXOES,P/BL. DE APART. PADRAO CEHAB, TIPO B 39</v>
          </cell>
          <cell r="C5231" t="str">
            <v>UN</v>
          </cell>
        </row>
        <row r="5232">
          <cell r="A5232" t="str">
            <v>15.004.500-0</v>
          </cell>
          <cell r="B5232" t="str">
            <v>UNIDADE DE REF., P/RECUPERACAO DE INSTAL. HIDRO-SANIT. EM TUBOS DE PVC</v>
          </cell>
          <cell r="C5232" t="str">
            <v>UR</v>
          </cell>
        </row>
        <row r="5233">
          <cell r="A5233" t="str">
            <v>15.004.501-0</v>
          </cell>
          <cell r="B5233" t="str">
            <v>INSTALACAO E ASSENT. DAS TUBUL. HORIZ. DE VENTIL., NOS PAV.ELEVADOS, P/BL. DE APART. PADRAO CEHAB, TIPO B 39</v>
          </cell>
          <cell r="C5233" t="str">
            <v>UN</v>
          </cell>
        </row>
        <row r="5234">
          <cell r="A5234" t="str">
            <v>15.004.502-0</v>
          </cell>
          <cell r="B5234" t="str">
            <v>NSTALACAO E ASSENT. DAS TUBUL. HORIZ. DE VENTIL., NOS PAV. TERREOS, P/BL. DE APART. PADRAO CEHAB, TIPO B 39</v>
          </cell>
          <cell r="C5234" t="str">
            <v>UN</v>
          </cell>
        </row>
        <row r="5235">
          <cell r="A5235" t="str">
            <v>15.004.504-0</v>
          </cell>
          <cell r="B5235" t="str">
            <v>INSTALACAO E ASSENT. DAS TUBUL. VERT. DE ESGOTO PRIMARIO, INCL. CONEXOES, P/BL. DE APART. PADRAO CEHAB, TIPO B 39</v>
          </cell>
          <cell r="C5235" t="str">
            <v>UN</v>
          </cell>
        </row>
        <row r="5236">
          <cell r="A5236" t="str">
            <v>15.004.506-0</v>
          </cell>
          <cell r="B5236" t="str">
            <v>INSTALACAO E ASSENT. DAS TUBUL. DE ESGOTO PRIMARIO, NOS PAV.TERREOS, P/BL. DE APART. PADRAO CEHAB, TIPO B 39</v>
          </cell>
          <cell r="C5236" t="str">
            <v>UN</v>
          </cell>
        </row>
        <row r="5237">
          <cell r="A5237" t="str">
            <v>15.004.508-0</v>
          </cell>
          <cell r="B5237" t="str">
            <v>INSTALACAO E ASSENT. DAS TUBUL. VERT. DE ESGOTO SECUNDARIO,INCL. CONEXOES, P/BL. DE APART. PADRAO CEHAB, TIPO B 39</v>
          </cell>
          <cell r="C5237" t="str">
            <v>UN</v>
          </cell>
        </row>
        <row r="5238">
          <cell r="A5238" t="str">
            <v>15.004.510-0</v>
          </cell>
          <cell r="B5238" t="str">
            <v>INSTALACAO E ASSENT. DAS TUBUL. DE ESGOTO SECUNDARIO, NOS PAV. ELEVADOS, P/BL. DE APART. PADRAO CEHAB, TIPO B 39</v>
          </cell>
          <cell r="C5238" t="str">
            <v>UN</v>
          </cell>
        </row>
        <row r="5239">
          <cell r="A5239" t="str">
            <v>15.004.512-0</v>
          </cell>
          <cell r="B5239" t="str">
            <v>INSTALACAO E ASSENT. DAS TUBUL. DE ESGOTO SECUNDARIO, NOS PAV. TERREOS, P/BL. DE APART. PADRAO CEHAB, TIPO B 39</v>
          </cell>
          <cell r="C5239" t="str">
            <v>UN</v>
          </cell>
        </row>
        <row r="5240">
          <cell r="A5240" t="str">
            <v>15.004.999-0</v>
          </cell>
          <cell r="B5240" t="str">
            <v>FAMILIA 15.004BARRILETES EM PVC.</v>
          </cell>
        </row>
        <row r="5241">
          <cell r="A5241" t="str">
            <v>15.005.010-0</v>
          </cell>
          <cell r="B5241" t="str">
            <v>INSTALACAO E ASSENT. DE CHUVEIRO</v>
          </cell>
          <cell r="C5241" t="str">
            <v>UN</v>
          </cell>
        </row>
        <row r="5242">
          <cell r="A5242" t="str">
            <v>15.005.020-0</v>
          </cell>
          <cell r="B5242" t="str">
            <v>INSTALACAO E ASSENT. DE BANHEIRA</v>
          </cell>
          <cell r="C5242" t="str">
            <v>UN</v>
          </cell>
        </row>
        <row r="5243">
          <cell r="A5243" t="str">
            <v>15.005.030-0</v>
          </cell>
          <cell r="B5243" t="str">
            <v>INSTALACAO E ASSENT. DE DUCHINHA MANUAL P/BANHEIRO</v>
          </cell>
          <cell r="C5243" t="str">
            <v>UN</v>
          </cell>
        </row>
        <row r="5244">
          <cell r="A5244" t="str">
            <v>15.005.040-1</v>
          </cell>
          <cell r="B5244" t="str">
            <v>INSTALACAO E ASSENT. DE PIA C/ 1 CUBA</v>
          </cell>
          <cell r="C5244" t="str">
            <v>UN</v>
          </cell>
        </row>
        <row r="5245">
          <cell r="A5245" t="str">
            <v>15.005.050-0</v>
          </cell>
          <cell r="B5245" t="str">
            <v>INSTALACAO E ASSENT. DE PIA C/ 2 CUBAS</v>
          </cell>
          <cell r="C5245" t="str">
            <v>UN</v>
          </cell>
        </row>
        <row r="5246">
          <cell r="A5246" t="str">
            <v>15.005.060-0</v>
          </cell>
          <cell r="B5246" t="str">
            <v>INSTALACAO E ASSENT. DE LAVATORIO DE 1 TORNEIRA</v>
          </cell>
          <cell r="C5246" t="str">
            <v>UN</v>
          </cell>
        </row>
        <row r="5247">
          <cell r="A5247" t="str">
            <v>15.005.070-0</v>
          </cell>
          <cell r="B5247" t="str">
            <v>INSTALACAO E ASSENT. DE TANQUE DE SERV.</v>
          </cell>
          <cell r="C5247" t="str">
            <v>UN</v>
          </cell>
        </row>
        <row r="5248">
          <cell r="A5248" t="str">
            <v>15.005.100-0</v>
          </cell>
          <cell r="B5248" t="str">
            <v>COLUNA DE COBRE DE 28MM</v>
          </cell>
          <cell r="C5248" t="str">
            <v>M</v>
          </cell>
        </row>
        <row r="5249">
          <cell r="A5249" t="str">
            <v>15.005.110-0</v>
          </cell>
          <cell r="B5249" t="str">
            <v>COLUNA DE COBRE DE 35MM</v>
          </cell>
          <cell r="C5249" t="str">
            <v>M</v>
          </cell>
        </row>
        <row r="5250">
          <cell r="A5250" t="str">
            <v>15.005.120-0</v>
          </cell>
          <cell r="B5250" t="str">
            <v>COLUNA DE COBRE DE 42MM</v>
          </cell>
          <cell r="C5250" t="str">
            <v>M</v>
          </cell>
        </row>
        <row r="5251">
          <cell r="A5251" t="str">
            <v>15.005.130-0</v>
          </cell>
          <cell r="B5251" t="str">
            <v>COLUNA DE COBRE DE 54MM</v>
          </cell>
          <cell r="C5251" t="str">
            <v>M</v>
          </cell>
        </row>
        <row r="5252">
          <cell r="A5252" t="str">
            <v>15.005.140-0</v>
          </cell>
          <cell r="B5252" t="str">
            <v>COLUNA DE COBRE DE 66MM</v>
          </cell>
          <cell r="C5252" t="str">
            <v>M</v>
          </cell>
        </row>
        <row r="5253">
          <cell r="A5253" t="str">
            <v>15.005.999-0</v>
          </cell>
          <cell r="B5253" t="str">
            <v>FAMILIA 15.005INSTALACOES EM COBRE</v>
          </cell>
        </row>
        <row r="5254">
          <cell r="A5254" t="str">
            <v>15.006.010-0</v>
          </cell>
          <cell r="B5254" t="str">
            <v>CAIXA DE INCENDIO DE EMBUTIR PADRAO CBERJ, MED. 70 X 50 X 25CM, 2 LANCES DE MANGUEIRA C/ 15,00M E REGISTRO</v>
          </cell>
          <cell r="C5254" t="str">
            <v>UN</v>
          </cell>
        </row>
        <row r="5255">
          <cell r="A5255" t="str">
            <v>15.006.011-0</v>
          </cell>
          <cell r="B5255" t="str">
            <v>CAIXA DE INCENDIO DE EMBUTIR PADRAO CBERJ, MED. 70 X 50 X 25CM, 1 LANCE DE MANGUEIRA C/ 15,00M E REGISTRO</v>
          </cell>
          <cell r="C5255" t="str">
            <v>UN</v>
          </cell>
        </row>
        <row r="5256">
          <cell r="A5256" t="str">
            <v>15.006.012-0</v>
          </cell>
          <cell r="B5256" t="str">
            <v>CAIXA DE INCENDIO EXT. PADRAO CBERJ, MED. 70 X 50 X 25CM, 2LANCES DE MANGUEIRA C/ 15,00M E REGISTRO</v>
          </cell>
          <cell r="C5256" t="str">
            <v>UN</v>
          </cell>
        </row>
        <row r="5257">
          <cell r="A5257" t="str">
            <v>15.006.013-0</v>
          </cell>
          <cell r="B5257" t="str">
            <v>CAIXA DE INCENDIO EXT. PADRAO CBERJ, MED. 70 X 50 X 25CM, 1LANCE DE MANGUEIRA C/ 15,00M E REGISTRO</v>
          </cell>
          <cell r="C5257" t="str">
            <v>UN</v>
          </cell>
        </row>
        <row r="5258">
          <cell r="A5258" t="str">
            <v>15.006.015-0</v>
          </cell>
          <cell r="B5258" t="str">
            <v>UM LANCE DE 15,00M DE MANGUEIRA DE FIBRA DE POLIESTER PURA,REVEST. INTERNAMENTE C/BORRACHA, DIAM. DE 1.1/2"</v>
          </cell>
          <cell r="C5258" t="str">
            <v>UN</v>
          </cell>
        </row>
        <row r="5259">
          <cell r="A5259" t="str">
            <v>15.006.016-0</v>
          </cell>
          <cell r="B5259" t="str">
            <v>DOIS LANCES DE 15,00M DE MANGUEIRA DE FIBRA DE POLIESTER PURA, REVEST. INTERNAMENTE C/BORRACHA, DIAM. DE 1.1/2"</v>
          </cell>
          <cell r="C5259" t="str">
            <v>UN</v>
          </cell>
        </row>
        <row r="5260">
          <cell r="A5260" t="str">
            <v>15.006.999-0</v>
          </cell>
          <cell r="B5260" t="str">
            <v>FAMILIA 15.006CAIXA DE INCENDIO.</v>
          </cell>
        </row>
        <row r="5261">
          <cell r="A5261" t="str">
            <v>15.007.210-0</v>
          </cell>
          <cell r="B5261" t="str">
            <v>PARA-RAIO DE TELHADO, TIPO FRANKLIN, EM LATAO CROMADO H=37,5CM</v>
          </cell>
          <cell r="C5261" t="str">
            <v>UN</v>
          </cell>
        </row>
        <row r="5262">
          <cell r="A5262" t="str">
            <v>15.007.212-0</v>
          </cell>
          <cell r="B5262" t="str">
            <v>INSTALACAO E ASSENT. DE PARA-RAIO TIPO FRANKLIN, EM BL. DE APART. PADRAO CEHAB, TIPO B 39/50</v>
          </cell>
          <cell r="C5262" t="str">
            <v>UN</v>
          </cell>
        </row>
        <row r="5263">
          <cell r="A5263" t="str">
            <v>15.007.334-0</v>
          </cell>
          <cell r="B5263" t="str">
            <v>VARA DE MANOBRA EM FENOLITE, TESTADA EM 25KV, C/ 3,00M DE COMPR.</v>
          </cell>
          <cell r="C5263" t="str">
            <v>UN</v>
          </cell>
        </row>
        <row r="5264">
          <cell r="A5264" t="str">
            <v>15.007.335-0</v>
          </cell>
          <cell r="B5264" t="str">
            <v>HASTE P/ATERRAMENTO, DE COBRE DE 5/8", C/ 3,00M DE COMPR.</v>
          </cell>
          <cell r="C5264" t="str">
            <v>UN</v>
          </cell>
        </row>
        <row r="5265">
          <cell r="A5265" t="str">
            <v>15.007.336-0</v>
          </cell>
          <cell r="B5265" t="str">
            <v>DISJUNTOR TRIFASICO, A VOLUME REDUZIDO DE OLEO, 15KV - 350MVA, C/RELES PRIMARIOS</v>
          </cell>
          <cell r="C5265" t="str">
            <v>UN</v>
          </cell>
        </row>
        <row r="5266">
          <cell r="A5266" t="str">
            <v>15.007.337-0</v>
          </cell>
          <cell r="B5266" t="str">
            <v>DISJUNTOR TRIFASICO A VOLUME REDUZIDO DE OLEO, 15KV - 500MVAC/RELES PRIMARIOS</v>
          </cell>
          <cell r="C5266" t="str">
            <v>UN</v>
          </cell>
        </row>
        <row r="5267">
          <cell r="A5267" t="str">
            <v>15.007.338-0</v>
          </cell>
          <cell r="B5267" t="str">
            <v>MUFLA TERMINAL, INT. OU EXT., P/CABO SINGELO, 15KV</v>
          </cell>
          <cell r="C5267" t="str">
            <v>UN</v>
          </cell>
        </row>
        <row r="5268">
          <cell r="A5268" t="str">
            <v>15.007.340-0</v>
          </cell>
          <cell r="B5268" t="str">
            <v>VERGALHAO DE COBRE DE 3/8"</v>
          </cell>
          <cell r="C5268" t="str">
            <v>M</v>
          </cell>
        </row>
        <row r="5269">
          <cell r="A5269" t="str">
            <v>15.007.345-0</v>
          </cell>
          <cell r="B5269" t="str">
            <v>ISOLADOR DE PINO, TIPO HITOP, CILINDRICO CLASSE 15KV</v>
          </cell>
          <cell r="C5269" t="str">
            <v>UN</v>
          </cell>
        </row>
        <row r="5270">
          <cell r="A5270" t="str">
            <v>15.007.347-0</v>
          </cell>
          <cell r="B5270" t="str">
            <v>ISOLADOR DE SUSPENSAO (DISCO), TIPO CAVILHA CLASSE 15KV</v>
          </cell>
          <cell r="C5270" t="str">
            <v>UN</v>
          </cell>
        </row>
        <row r="5271">
          <cell r="A5271" t="str">
            <v>15.007.350-0</v>
          </cell>
          <cell r="B5271" t="str">
            <v>INTERTRAVAMENTO MEC. (DISJ. X CHAVE FACA), C/FECHADURA</v>
          </cell>
          <cell r="C5271" t="str">
            <v>UN</v>
          </cell>
        </row>
        <row r="5272">
          <cell r="A5272" t="str">
            <v>15.007.351-0</v>
          </cell>
          <cell r="B5272" t="str">
            <v>PARA-RAIO, TIPO VALV., P/ 15KV / 5KA</v>
          </cell>
          <cell r="C5272" t="str">
            <v>UN</v>
          </cell>
        </row>
        <row r="5273">
          <cell r="A5273" t="str">
            <v>15.007.353-0</v>
          </cell>
          <cell r="B5273" t="str">
            <v>SECCIONADOR TRIPOLAR, COMANDO P/VARA DE MANOBRA, 15KV-400A</v>
          </cell>
          <cell r="C5273" t="str">
            <v>UN</v>
          </cell>
        </row>
        <row r="5274">
          <cell r="A5274" t="str">
            <v>15.007.354-0</v>
          </cell>
          <cell r="B5274" t="str">
            <v>SECCIONADOR TRIPOLAR, COMANDO P/PUNHO DE MANOBRA, 15KV-400A</v>
          </cell>
          <cell r="C5274" t="str">
            <v>UN</v>
          </cell>
        </row>
        <row r="5275">
          <cell r="A5275" t="str">
            <v>15.007.355-0</v>
          </cell>
          <cell r="B5275" t="str">
            <v>SECCIONADOR TRIPOLAR C/FUSIVEIS, COMANDO P/VARA DE MANOBRA,15KV-400A</v>
          </cell>
          <cell r="C5275" t="str">
            <v>UN</v>
          </cell>
        </row>
        <row r="5276">
          <cell r="A5276" t="str">
            <v>15.007.356-0</v>
          </cell>
          <cell r="B5276" t="str">
            <v>SECCIONADOR TRIPOLAR C/FUSIVEIS, COMANDO P/PUNHO DE MANOBRA,15KV-400A</v>
          </cell>
          <cell r="C5276" t="str">
            <v>UN</v>
          </cell>
        </row>
        <row r="5277">
          <cell r="A5277" t="str">
            <v>15.007.357-0</v>
          </cell>
          <cell r="B5277" t="str">
            <v>CHAVE FUSIVEL, UNIIPOLAR, COMANDO P/VARA DE MANOBRA 15KV-100A</v>
          </cell>
          <cell r="C5277" t="str">
            <v>UN</v>
          </cell>
        </row>
        <row r="5278">
          <cell r="A5278" t="str">
            <v>15.007.358-0</v>
          </cell>
          <cell r="B5278" t="str">
            <v>CUBICULO DE MEDICAO, PADRAO LIGHT OU CERJ, P/ALTA TENSAO</v>
          </cell>
          <cell r="C5278" t="str">
            <v>UN</v>
          </cell>
        </row>
        <row r="5279">
          <cell r="A5279" t="str">
            <v>15.007.359-0</v>
          </cell>
          <cell r="B5279" t="str">
            <v>BOTOEIRA COMANDO A DIST., BLINDADA, EM CX. DE ALUMINIO C/PORTA DE VIDRO</v>
          </cell>
          <cell r="C5279" t="str">
            <v>UN</v>
          </cell>
        </row>
        <row r="5280">
          <cell r="A5280" t="str">
            <v>15.007.495-0</v>
          </cell>
          <cell r="B5280" t="str">
            <v>QUADRO DE DISTRIB. DE ENERGIA DE EMBUTIR P/INSTAL. DE ATE 3DISJ. S/DISPOSITIVO P/CHAVE GERAL</v>
          </cell>
          <cell r="C5280" t="str">
            <v>UN</v>
          </cell>
        </row>
        <row r="5281">
          <cell r="A5281" t="str">
            <v>15.007.498-0</v>
          </cell>
          <cell r="B5281" t="str">
            <v>QUADRO DE DISTRIB. DE ENERGIA DE EMBUTIR P/INSTAL. DE ATE 6DISJ. S/DISPOSITIVO P/CHAVE GERAL</v>
          </cell>
          <cell r="C5281" t="str">
            <v>UN</v>
          </cell>
        </row>
        <row r="5282">
          <cell r="A5282" t="str">
            <v>15.007.500-0</v>
          </cell>
          <cell r="B5282" t="str">
            <v>UNIDADE DE REF. P/RECUPERACAO DE INSTAL. ELETR.</v>
          </cell>
          <cell r="C5282" t="str">
            <v>UR</v>
          </cell>
        </row>
        <row r="5283">
          <cell r="A5283" t="str">
            <v>15.007.501-0</v>
          </cell>
          <cell r="B5283" t="str">
            <v>QUADRO DE DISTRIB. DE ENERGIA DE EMBUTIR P/INSTAL. DE ATE 12DISJ. S/DISPOSITIVO P/CHAVE GERAL</v>
          </cell>
          <cell r="C5283" t="str">
            <v>UN</v>
          </cell>
        </row>
        <row r="5284">
          <cell r="A5284" t="str">
            <v>15.007.504-0</v>
          </cell>
          <cell r="B5284" t="str">
            <v>QUADRO DE DISTRIB. DE ENERGIA DE EMBUTIR P/INSTAL. DE ATE 18DISJ. C/DISPOSITIVO P/CHAVE GERAL</v>
          </cell>
          <cell r="C5284" t="str">
            <v>UN</v>
          </cell>
        </row>
        <row r="5285">
          <cell r="A5285" t="str">
            <v>15.007.507-0</v>
          </cell>
          <cell r="B5285" t="str">
            <v>QUADRO DE DISTRIB. DE ENERGIA DE EMBUTIR P/INSTAL. DE ATE 24DISJ. C/DISPOSITIVO P/CHAVE GERAL</v>
          </cell>
          <cell r="C5285" t="str">
            <v>UN</v>
          </cell>
        </row>
        <row r="5286">
          <cell r="A5286" t="str">
            <v>15.007.511-0</v>
          </cell>
          <cell r="B5286" t="str">
            <v>QUADRO DE DISTRIB. DE ENERGIA DE EMBUTIR P/INSTAL. DE ATE 32DISJ. C/DISPOSITIVO P/CHAVE GERAL</v>
          </cell>
          <cell r="C5286" t="str">
            <v>UN</v>
          </cell>
        </row>
        <row r="5287">
          <cell r="A5287" t="str">
            <v>15.007.514-0</v>
          </cell>
          <cell r="B5287" t="str">
            <v>QUADRO DE DISTRIB. DE ENERGIA DE EMBUTIR P/INSTAL. DE ATE 40DISJ. C/DISPOSITIVO P/CHAVE GERAL</v>
          </cell>
          <cell r="C5287" t="str">
            <v>UN</v>
          </cell>
        </row>
        <row r="5288">
          <cell r="A5288" t="str">
            <v>15.007.517-0</v>
          </cell>
          <cell r="B5288" t="str">
            <v>QUADRO DE DISTRIB. DE ENERGIA DE EMBUTIR P/INSTAL. DE ATE 50DISJ. C/DISPOSITIVO P/CHAVE GERAL</v>
          </cell>
          <cell r="C5288" t="str">
            <v>UN</v>
          </cell>
        </row>
        <row r="5289">
          <cell r="A5289" t="str">
            <v>15.007.550-0</v>
          </cell>
          <cell r="B5289" t="str">
            <v>FUSIVEL CARTUCHO, DE 15 A 30A, 250V, FIXO</v>
          </cell>
          <cell r="C5289" t="str">
            <v>UN</v>
          </cell>
        </row>
        <row r="5290">
          <cell r="A5290" t="str">
            <v>15.007.552-0</v>
          </cell>
          <cell r="B5290" t="str">
            <v>FUSIVEL CARTUCHO, DE 35 A 60A, 250V, FIXO</v>
          </cell>
          <cell r="C5290" t="str">
            <v>UN</v>
          </cell>
        </row>
        <row r="5291">
          <cell r="A5291" t="str">
            <v>15.007.554-0</v>
          </cell>
          <cell r="B5291" t="str">
            <v>FUSIVEL FACA, DE 100A, 250V, FIXO</v>
          </cell>
          <cell r="C5291" t="str">
            <v>UN</v>
          </cell>
        </row>
        <row r="5292">
          <cell r="A5292" t="str">
            <v>15.007.556-0</v>
          </cell>
          <cell r="B5292" t="str">
            <v>FUSIVEL FACA, DE 125 A 200A, 250V, FIXO</v>
          </cell>
          <cell r="C5292" t="str">
            <v>UN</v>
          </cell>
        </row>
        <row r="5293">
          <cell r="A5293" t="str">
            <v>15.007.558-0</v>
          </cell>
          <cell r="B5293" t="str">
            <v>FUSIVEL FACA, DE 250 A 400A, 250V, FIXO</v>
          </cell>
          <cell r="C5293" t="str">
            <v>UN</v>
          </cell>
        </row>
        <row r="5294">
          <cell r="A5294" t="str">
            <v>15.007.560-0</v>
          </cell>
          <cell r="B5294" t="str">
            <v>FUSIVEL FACA DE 500 A 600A, 250V, FIXO</v>
          </cell>
          <cell r="C5294" t="str">
            <v>UN</v>
          </cell>
        </row>
        <row r="5295">
          <cell r="A5295" t="str">
            <v>15.007.565-0</v>
          </cell>
          <cell r="B5295" t="str">
            <v>FUSIVEL DE ROSCA, 15A, 250V, FIXO</v>
          </cell>
          <cell r="C5295" t="str">
            <v>UN</v>
          </cell>
        </row>
        <row r="5296">
          <cell r="A5296" t="str">
            <v>15.007.566-0</v>
          </cell>
          <cell r="B5296" t="str">
            <v>FUSIVEL NH, TAMANHO 00, DE 6 A 125A, 500V</v>
          </cell>
          <cell r="C5296" t="str">
            <v>UN</v>
          </cell>
        </row>
        <row r="5297">
          <cell r="A5297" t="str">
            <v>15.007.567-0</v>
          </cell>
          <cell r="B5297" t="str">
            <v>FUSIVEL NH, TAMANHO 1, DE 36 A 200A, 500V</v>
          </cell>
          <cell r="C5297" t="str">
            <v>UN</v>
          </cell>
        </row>
        <row r="5298">
          <cell r="A5298" t="str">
            <v>15.007.568-0</v>
          </cell>
          <cell r="B5298" t="str">
            <v>FUSIVEL NH, TAMANHO 1, DE 224 A 250A, 500V</v>
          </cell>
          <cell r="C5298" t="str">
            <v>UN</v>
          </cell>
        </row>
        <row r="5299">
          <cell r="A5299" t="str">
            <v>15.007.569-0</v>
          </cell>
          <cell r="B5299" t="str">
            <v>FUSIVEL NH, TAMANHO 2, DE 224 A 400A, 500V</v>
          </cell>
          <cell r="C5299" t="str">
            <v>UN</v>
          </cell>
        </row>
        <row r="5300">
          <cell r="A5300" t="str">
            <v>15.007.570-0</v>
          </cell>
          <cell r="B5300" t="str">
            <v>DISJUNTOR TERMOMAGNETICO UNIPOLAR, DE 10 A 30A X 240V</v>
          </cell>
          <cell r="C5300" t="str">
            <v>UN</v>
          </cell>
        </row>
        <row r="5301">
          <cell r="A5301" t="str">
            <v>15.007.572-0</v>
          </cell>
          <cell r="B5301" t="str">
            <v>DISJUNTOR TERMOMAGNETICO UNIPOLAR, DE 35 A 50A X 240V</v>
          </cell>
          <cell r="C5301" t="str">
            <v>UN</v>
          </cell>
        </row>
        <row r="5302">
          <cell r="A5302" t="str">
            <v>15.007.575-0</v>
          </cell>
          <cell r="B5302" t="str">
            <v>DISJUNTOR TERMOMAGNETICO, BIPOLAR, DE 10 A 50A X 240V</v>
          </cell>
          <cell r="C5302" t="str">
            <v>UN</v>
          </cell>
        </row>
        <row r="5303">
          <cell r="A5303" t="str">
            <v>15.007.600-0</v>
          </cell>
          <cell r="B5303" t="str">
            <v>DISJUNTOR TERMOMAGNETICO, TRIPOLAR, DE 10 A 50A X 240V</v>
          </cell>
          <cell r="C5303" t="str">
            <v>UN</v>
          </cell>
        </row>
        <row r="5304">
          <cell r="A5304" t="str">
            <v>15.007.605-0</v>
          </cell>
          <cell r="B5304" t="str">
            <v>DISJUNTOR TERMOMAGNETICO, TRIPOLAR, DE 60 A 100A X 240V</v>
          </cell>
          <cell r="C5304" t="str">
            <v>UN</v>
          </cell>
        </row>
        <row r="5305">
          <cell r="A5305" t="str">
            <v>15.007.608-0</v>
          </cell>
          <cell r="B5305" t="str">
            <v>DISJUNTOR TERMOMAGNETICO, TRIPOLAR, DE 125 A 150A X 240V</v>
          </cell>
          <cell r="C5305" t="str">
            <v>UN</v>
          </cell>
        </row>
        <row r="5306">
          <cell r="A5306" t="str">
            <v>15.007.609-0</v>
          </cell>
          <cell r="B5306" t="str">
            <v>DISJUNTOR TERMOMAGNETICO, TRIPOLAR, DE 175 A 225A X 240V</v>
          </cell>
          <cell r="C5306" t="str">
            <v>UN</v>
          </cell>
        </row>
        <row r="5307">
          <cell r="A5307" t="str">
            <v>15.007.610-0</v>
          </cell>
          <cell r="B5307" t="str">
            <v>DISJUNTOR TERMOMAGNETICO, TRIPOLAR, DE 250A X 240V</v>
          </cell>
          <cell r="C5307" t="str">
            <v>UN</v>
          </cell>
        </row>
        <row r="5308">
          <cell r="A5308" t="str">
            <v>15.007.611-0</v>
          </cell>
          <cell r="B5308" t="str">
            <v>DISJUNTOR TERMOMAGNETICO, TRIPOLAR, DE 300 A 400A X 240V</v>
          </cell>
          <cell r="C5308" t="str">
            <v>UN</v>
          </cell>
        </row>
        <row r="5309">
          <cell r="A5309" t="str">
            <v>15.007.615-0</v>
          </cell>
          <cell r="B5309" t="str">
            <v>DISJUNTOR TERMOMAGNETICO, TRIPOLAR, DE 500 A 600A X 240V</v>
          </cell>
          <cell r="C5309" t="str">
            <v>UN</v>
          </cell>
        </row>
        <row r="5310">
          <cell r="A5310" t="str">
            <v>15.007.620-0</v>
          </cell>
          <cell r="B5310" t="str">
            <v>CHAVE FACA, BASE ARDOSIA, 250V, C/PORTA FUSIVEIS, TRIPOLAR,DE 30A</v>
          </cell>
          <cell r="C5310" t="str">
            <v>UN</v>
          </cell>
        </row>
        <row r="5311">
          <cell r="A5311" t="str">
            <v>15.007.623-0</v>
          </cell>
          <cell r="B5311" t="str">
            <v>CHAVE FACA, BASE ARDOSIA, 250V, C/PORTA FUSIVEIS, TRIPOLAR,DE 60A</v>
          </cell>
          <cell r="C5311" t="str">
            <v>UN</v>
          </cell>
        </row>
        <row r="5312">
          <cell r="A5312" t="str">
            <v>15.007.628-0</v>
          </cell>
          <cell r="B5312" t="str">
            <v>CHAVE FACA, BASE ARDOSIA, 250V, C/PORTA FUSIVEIS, TRIPOLAR,DE 100A</v>
          </cell>
          <cell r="C5312" t="str">
            <v>UN</v>
          </cell>
        </row>
        <row r="5313">
          <cell r="A5313" t="str">
            <v>15.007.630-0</v>
          </cell>
          <cell r="B5313" t="str">
            <v>CHAVE FACA, BASE ARDOSIA, 250V, C/PORTA FUSIVEIS, TRIPOLAR,DE 200A</v>
          </cell>
          <cell r="C5313" t="str">
            <v>UN</v>
          </cell>
        </row>
        <row r="5314">
          <cell r="A5314" t="str">
            <v>15.007.633-0</v>
          </cell>
          <cell r="B5314" t="str">
            <v>CHAVE FACA, BASE ARDOSIA, 250V, C/PORTA FUSIVEIS, TRIPOLAR,DE 400A</v>
          </cell>
          <cell r="C5314" t="str">
            <v>UN</v>
          </cell>
        </row>
        <row r="5315">
          <cell r="A5315" t="str">
            <v>15.007.635-0</v>
          </cell>
          <cell r="B5315" t="str">
            <v>CHAVE FACA, BASE ARDOSIA, 250V, C/PORTA FUSIVEIS, TRIPOLAR,DE 600A</v>
          </cell>
          <cell r="C5315" t="str">
            <v>UN</v>
          </cell>
        </row>
        <row r="5316">
          <cell r="A5316" t="str">
            <v>15.007.650-0</v>
          </cell>
          <cell r="B5316" t="str">
            <v>CHAVE FACA, BASE ARDOSIA, 250V, C/PORTA FUSIVEIS, DE 1 POLODE 30A</v>
          </cell>
          <cell r="C5316" t="str">
            <v>UN</v>
          </cell>
        </row>
        <row r="5317">
          <cell r="A5317" t="str">
            <v>15.007.652-0</v>
          </cell>
          <cell r="B5317" t="str">
            <v>CHAVE FACA, BASE DE MARMORE, 250V, REFORCADA, TRIPOLAR DE 30A</v>
          </cell>
          <cell r="C5317" t="str">
            <v>UN</v>
          </cell>
        </row>
        <row r="5318">
          <cell r="A5318" t="str">
            <v>15.007.655-0</v>
          </cell>
          <cell r="B5318" t="str">
            <v>CHAVE FACA, BASE DE MARMORE, 250V, REFORCADA, TRIPOLAR DE 60A</v>
          </cell>
          <cell r="C5318" t="str">
            <v>UN</v>
          </cell>
        </row>
        <row r="5319">
          <cell r="A5319" t="str">
            <v>15.007.658-0</v>
          </cell>
          <cell r="B5319" t="str">
            <v>CHAVE FACA, BASE DE MARMORE, 250V, REFORCADA, TRIPOLAR DE 100A</v>
          </cell>
          <cell r="C5319" t="str">
            <v>UN</v>
          </cell>
        </row>
        <row r="5320">
          <cell r="A5320" t="str">
            <v>15.007.660-0</v>
          </cell>
          <cell r="B5320" t="str">
            <v>CHAVE FACA, BASE DE MARMORE, 250V, REFORCADA, TRIPOLAR DE 200A</v>
          </cell>
          <cell r="C5320" t="str">
            <v>UN</v>
          </cell>
        </row>
        <row r="5321">
          <cell r="A5321" t="str">
            <v>15.007.663-0</v>
          </cell>
          <cell r="B5321" t="str">
            <v>CHAVE FACA, BASE DE MARMORE, 250V, REFORCADA, TRIPOLAR DE 400A</v>
          </cell>
          <cell r="C5321" t="str">
            <v>UN</v>
          </cell>
        </row>
        <row r="5322">
          <cell r="A5322" t="str">
            <v>15.007.665-0</v>
          </cell>
          <cell r="B5322" t="str">
            <v>CHAVE FACA, BASE DE MARMORE, 250V, REFORCADA, TRIPOLAR DE 600A</v>
          </cell>
          <cell r="C5322" t="str">
            <v>UN</v>
          </cell>
        </row>
        <row r="5323">
          <cell r="A5323" t="str">
            <v>15.007.670-0</v>
          </cell>
          <cell r="B5323" t="str">
            <v>CHAVE FACA, BASE DE PORCELANA, BIPOLAR, DE 30A</v>
          </cell>
          <cell r="C5323" t="str">
            <v>UN</v>
          </cell>
        </row>
        <row r="5324">
          <cell r="A5324" t="str">
            <v>15.007.673-0</v>
          </cell>
          <cell r="B5324" t="str">
            <v>CHAVE FACA, BASE DE PORCELANA, TRIPOLAR, DE 30A</v>
          </cell>
          <cell r="C5324" t="str">
            <v>UN</v>
          </cell>
        </row>
        <row r="5325">
          <cell r="A5325" t="str">
            <v>15.007.679-0</v>
          </cell>
          <cell r="B5325" t="str">
            <v>CHAVE BLINDADA, BIPOLAR, 250V, 30A</v>
          </cell>
          <cell r="C5325" t="str">
            <v>UN</v>
          </cell>
        </row>
        <row r="5326">
          <cell r="A5326" t="str">
            <v>15.007.680-0</v>
          </cell>
          <cell r="B5326" t="str">
            <v>CHAVE BLINDADA, TRIPOLAR, DE 250V, 30A</v>
          </cell>
          <cell r="C5326" t="str">
            <v>UN</v>
          </cell>
        </row>
        <row r="5327">
          <cell r="A5327" t="str">
            <v>15.007.682-0</v>
          </cell>
          <cell r="B5327" t="str">
            <v>CHAVE BLINDADA, TRIPOLAR, DE 250V, 60A</v>
          </cell>
          <cell r="C5327" t="str">
            <v>UN</v>
          </cell>
        </row>
        <row r="5328">
          <cell r="A5328" t="str">
            <v>15.007.684-0</v>
          </cell>
          <cell r="B5328" t="str">
            <v>CHAVE BLINDADA, TRIPOLAR, DE 250V, 100A</v>
          </cell>
          <cell r="C5328" t="str">
            <v>UN</v>
          </cell>
        </row>
        <row r="5329">
          <cell r="A5329" t="str">
            <v>15.007.686-0</v>
          </cell>
          <cell r="B5329" t="str">
            <v>CHAVE BLINDADA, TRIPOLAR, DE 250V, 200A</v>
          </cell>
          <cell r="C5329" t="str">
            <v>UN</v>
          </cell>
        </row>
        <row r="5330">
          <cell r="A5330" t="str">
            <v>15.007.688-0</v>
          </cell>
          <cell r="B5330" t="str">
            <v>CHAVE BLINDADA, TRIPOLAR, DE 250V, 400A</v>
          </cell>
          <cell r="C5330" t="str">
            <v>UN</v>
          </cell>
        </row>
        <row r="5331">
          <cell r="A5331" t="str">
            <v>15.007.689-0</v>
          </cell>
          <cell r="B5331" t="str">
            <v>CHAVE BLINDADA, TRIPOLAR, DE 250V, 600A</v>
          </cell>
          <cell r="C5331" t="str">
            <v>UN</v>
          </cell>
        </row>
        <row r="5332">
          <cell r="A5332" t="str">
            <v>15.007.696-0</v>
          </cell>
          <cell r="B5332" t="str">
            <v>CHAVE GUARDA MOTOR, TRIFASICA, ATE 3CV, 220V</v>
          </cell>
          <cell r="C5332" t="str">
            <v>UN</v>
          </cell>
        </row>
        <row r="5333">
          <cell r="A5333" t="str">
            <v>15.007.697-0</v>
          </cell>
          <cell r="B5333" t="str">
            <v>CHAVE GUARDA MOTOR, TRIFASICA, DE 5CV, 220V</v>
          </cell>
          <cell r="C5333" t="str">
            <v>UN</v>
          </cell>
        </row>
        <row r="5334">
          <cell r="A5334" t="str">
            <v>15.007.699-0</v>
          </cell>
          <cell r="B5334" t="str">
            <v>CHAVE GUARDA MOTOR, TRIFASICA, 7,5/10CV, 220V</v>
          </cell>
          <cell r="C5334" t="str">
            <v>UN</v>
          </cell>
        </row>
        <row r="5335">
          <cell r="A5335" t="str">
            <v>15.007.705-0</v>
          </cell>
          <cell r="B5335" t="str">
            <v>CHAVE BOIA, AUTOMATICA, DE MERCURIO, UNIPOLAR</v>
          </cell>
          <cell r="C5335" t="str">
            <v>UN</v>
          </cell>
        </row>
        <row r="5336">
          <cell r="A5336" t="str">
            <v>15.007.710-0</v>
          </cell>
          <cell r="B5336" t="str">
            <v>ARMACAO SECUNDARIA OU REX, P/ 2 LINHAS, COMPLETA</v>
          </cell>
          <cell r="C5336" t="str">
            <v>UN</v>
          </cell>
        </row>
        <row r="5337">
          <cell r="A5337" t="str">
            <v>15.007.711-0</v>
          </cell>
          <cell r="B5337" t="str">
            <v>ARMACAO SECUNDARIA OU REX, P/ 3 LINHAS, COMPLETA</v>
          </cell>
          <cell r="C5337" t="str">
            <v>UN</v>
          </cell>
        </row>
        <row r="5338">
          <cell r="A5338" t="str">
            <v>15.007.712-0</v>
          </cell>
          <cell r="B5338" t="str">
            <v>ARMACAO SECUNDARIA OU REX, P/ 4 LINHAS, COMPLETA</v>
          </cell>
          <cell r="C5338" t="str">
            <v>UN</v>
          </cell>
        </row>
        <row r="5339">
          <cell r="A5339" t="str">
            <v>15.007.713-0</v>
          </cell>
          <cell r="B5339" t="str">
            <v>CHAVE TIPO FACA ABERTA, REFORCADA, DE REVERSAO, BASE DE MARMORE, 250V, UNIPOLAR, 30A</v>
          </cell>
          <cell r="C5339" t="str">
            <v>UN</v>
          </cell>
        </row>
        <row r="5340">
          <cell r="A5340" t="str">
            <v>15.007.714-0</v>
          </cell>
          <cell r="B5340" t="str">
            <v>CHAVE TIPO FACA ABERTA, REFORCADA, DE REVERSAO, BASE DE MARMORE, 250V, BIPOLAR, 30A</v>
          </cell>
          <cell r="C5340" t="str">
            <v>UN</v>
          </cell>
        </row>
        <row r="5341">
          <cell r="A5341" t="str">
            <v>15.007.715-0</v>
          </cell>
          <cell r="B5341" t="str">
            <v>CHAVE TIPO FACA ABERTA, REFORCADA, DE REVERSAO, BASE DE MARMORE, 250V, BIPOLAR, 60A</v>
          </cell>
          <cell r="C5341" t="str">
            <v>UN</v>
          </cell>
        </row>
        <row r="5342">
          <cell r="A5342" t="str">
            <v>15.007.716-0</v>
          </cell>
          <cell r="B5342" t="str">
            <v>CHAVE TIPO FACA ABERTA, REFORCADA, DE REVERSAO, BASE DE MARMORE, 250V, TRIPOLAR, 30A</v>
          </cell>
          <cell r="C5342" t="str">
            <v>UN</v>
          </cell>
        </row>
        <row r="5343">
          <cell r="A5343" t="str">
            <v>15.007.717-0</v>
          </cell>
          <cell r="B5343" t="str">
            <v>CHAVE TIPO FACA ABERTA, REFORCADA, DE REVERSAO, BASE DE MARMORE, 250V, TRIPOLAR, 60A</v>
          </cell>
          <cell r="C5343" t="str">
            <v>UN</v>
          </cell>
        </row>
        <row r="5344">
          <cell r="A5344" t="str">
            <v>15.007.718-0</v>
          </cell>
          <cell r="B5344" t="str">
            <v>CHAVE TIPO FACA ABERTA, REFORCADA, DE REVERSAO, BASE DE MARMORE, 250V, TRIPOLAR, 100A</v>
          </cell>
          <cell r="C5344" t="str">
            <v>UN</v>
          </cell>
        </row>
        <row r="5345">
          <cell r="A5345" t="str">
            <v>15.007.999-0</v>
          </cell>
          <cell r="B5345" t="str">
            <v>FAMILIA 15.007PONTOS DE LUZ.</v>
          </cell>
        </row>
        <row r="5346">
          <cell r="A5346" t="str">
            <v>15.008.010-0</v>
          </cell>
          <cell r="B5346" t="str">
            <v>FIO C/ISOLAMENTO TERMOPLASTICO, ANTI-CHAMA, BITOLA 1MM2, 450/ 750V</v>
          </cell>
          <cell r="C5346" t="str">
            <v>M</v>
          </cell>
        </row>
        <row r="5347">
          <cell r="A5347" t="str">
            <v>15.008.015-0</v>
          </cell>
          <cell r="B5347" t="str">
            <v>FIO C/ISOLAMENTO TERMOPLASTICO, ANTI-CHAMA, BITOLA 1,5MM2, 450 / 750V</v>
          </cell>
          <cell r="C5347" t="str">
            <v>M</v>
          </cell>
        </row>
        <row r="5348">
          <cell r="A5348" t="str">
            <v>15.008.020-0</v>
          </cell>
          <cell r="B5348" t="str">
            <v>FIO C/ISOLAMENTO TERMOPLASTICO, ANTI-CHAMA, BITOLA 2,5MM2, 450 / 750V</v>
          </cell>
          <cell r="C5348" t="str">
            <v>M</v>
          </cell>
        </row>
        <row r="5349">
          <cell r="A5349" t="str">
            <v>15.008.025-0</v>
          </cell>
          <cell r="B5349" t="str">
            <v>FIO C/ISOLAMENTO TERMOPLASTICO, ANTI-CHAMA, BITOLA 4MM2, 450/ 750V</v>
          </cell>
          <cell r="C5349" t="str">
            <v>M</v>
          </cell>
        </row>
        <row r="5350">
          <cell r="A5350" t="str">
            <v>15.008.030-0</v>
          </cell>
          <cell r="B5350" t="str">
            <v>FIO C/ISOLAMENTO TERMOPLASTICO, ANTI-CHAMA, BITOLA 6MM2, 450/ 750V</v>
          </cell>
          <cell r="C5350" t="str">
            <v>M</v>
          </cell>
        </row>
        <row r="5351">
          <cell r="A5351" t="str">
            <v>15.008.035-0</v>
          </cell>
          <cell r="B5351" t="str">
            <v>FIO C/ISOLAMENTO TERMOPLASTICO, ANTI-CHAMA, BITOLA 10MM2, 450 / 750V</v>
          </cell>
          <cell r="C5351" t="str">
            <v>M</v>
          </cell>
        </row>
        <row r="5352">
          <cell r="A5352" t="str">
            <v>15.008.080-0</v>
          </cell>
          <cell r="B5352" t="str">
            <v>CABO C/ISOLAMENTO TERMOPLASTICO, BITOLA 1,5MM2, 450 / 750V</v>
          </cell>
          <cell r="C5352" t="str">
            <v>M</v>
          </cell>
        </row>
        <row r="5353">
          <cell r="A5353" t="str">
            <v>15.008.085-0</v>
          </cell>
          <cell r="B5353" t="str">
            <v>CABO C/ISOLAMENTO TERMOPLASTICO, BITOLA 2,5MM2, 450 / 750V</v>
          </cell>
          <cell r="C5353" t="str">
            <v>M</v>
          </cell>
        </row>
        <row r="5354">
          <cell r="A5354" t="str">
            <v>15.008.090-0</v>
          </cell>
          <cell r="B5354" t="str">
            <v>CABO C/ISOLAMENTO TERMOPLASTICO, BITOLA 4MM2, 450 / 750V</v>
          </cell>
          <cell r="C5354" t="str">
            <v>M</v>
          </cell>
        </row>
        <row r="5355">
          <cell r="A5355" t="str">
            <v>15.008.095-0</v>
          </cell>
          <cell r="B5355" t="str">
            <v>CABO C/ISOLAMENTO TERMOPLASTICO, BITOLA 6MM2, 450 / 750V</v>
          </cell>
          <cell r="C5355" t="str">
            <v>M</v>
          </cell>
        </row>
        <row r="5356">
          <cell r="A5356" t="str">
            <v>15.008.100-0</v>
          </cell>
          <cell r="B5356" t="str">
            <v>CABO C/ISOLAMENTO TERMOPLASTICO, BITOLA 10MM2, 450 / 750V</v>
          </cell>
          <cell r="C5356" t="str">
            <v>M</v>
          </cell>
        </row>
        <row r="5357">
          <cell r="A5357" t="str">
            <v>15.008.105-0</v>
          </cell>
          <cell r="B5357" t="str">
            <v>CABO C/ISOLAMENTO TERMOPLASTICO, BITOLA 16MM2, 450 / 750V</v>
          </cell>
          <cell r="C5357" t="str">
            <v>M</v>
          </cell>
        </row>
        <row r="5358">
          <cell r="A5358" t="str">
            <v>15.008.110-0</v>
          </cell>
          <cell r="B5358" t="str">
            <v>CABO C/ISOLAMENTO TERMOPLASTICO, BITOLA 25MM2, 450 / 750V</v>
          </cell>
          <cell r="C5358" t="str">
            <v>M</v>
          </cell>
        </row>
        <row r="5359">
          <cell r="A5359" t="str">
            <v>15.008.112-0</v>
          </cell>
          <cell r="B5359" t="str">
            <v>CABO C/ISOLAMENTO TERMOPLASTICO, BITOLA 35MM2, 450 / 750V</v>
          </cell>
          <cell r="C5359" t="str">
            <v>M</v>
          </cell>
        </row>
        <row r="5360">
          <cell r="A5360" t="str">
            <v>15.008.115-0</v>
          </cell>
          <cell r="B5360" t="str">
            <v>CABO C/ISOLAMENTO TERMOPLASTICO, BITOLA 50MM2, 450 / 750V</v>
          </cell>
          <cell r="C5360" t="str">
            <v>M</v>
          </cell>
        </row>
        <row r="5361">
          <cell r="A5361" t="str">
            <v>15.008.120-0</v>
          </cell>
          <cell r="B5361" t="str">
            <v>CABO C/ISOLAMENTO TERMOPLASTICO, BITOLA 70MM2, 450 / 750V</v>
          </cell>
          <cell r="C5361" t="str">
            <v>M</v>
          </cell>
        </row>
        <row r="5362">
          <cell r="A5362" t="str">
            <v>15.008.125-0</v>
          </cell>
          <cell r="B5362" t="str">
            <v>CABO C/ISOLAMENTO TERMOPLASTICO, BITOLA 95MM2, 450 / 750V</v>
          </cell>
          <cell r="C5362" t="str">
            <v>M</v>
          </cell>
        </row>
        <row r="5363">
          <cell r="A5363" t="str">
            <v>15.008.130-0</v>
          </cell>
          <cell r="B5363" t="str">
            <v>CABO C/ISOLAMENTO TERMOPLASTICO, BITOLA 120MM2, 450 / 750V</v>
          </cell>
          <cell r="C5363" t="str">
            <v>M</v>
          </cell>
        </row>
        <row r="5364">
          <cell r="A5364" t="str">
            <v>15.008.135-0</v>
          </cell>
          <cell r="B5364" t="str">
            <v>CABO C/ISOLAMENTO TERMOPLASTICO, BITOLA 150MM2, 450 / 750V</v>
          </cell>
          <cell r="C5364" t="str">
            <v>M</v>
          </cell>
        </row>
        <row r="5365">
          <cell r="A5365" t="str">
            <v>15.008.140-0</v>
          </cell>
          <cell r="B5365" t="str">
            <v>CABO C/ISOLAMENTO TERMOPLASTICO, BITOLA 185MM2, 450 / 750V</v>
          </cell>
          <cell r="C5365" t="str">
            <v>M</v>
          </cell>
        </row>
        <row r="5366">
          <cell r="A5366" t="str">
            <v>15.008.145-0</v>
          </cell>
          <cell r="B5366" t="str">
            <v>CABO C/ISOLAMENTO TERMOPLASTICO, BITOLA 240MM2, 450 / 750V</v>
          </cell>
          <cell r="C5366" t="str">
            <v>M</v>
          </cell>
        </row>
        <row r="5367">
          <cell r="A5367" t="str">
            <v>15.008.150-0</v>
          </cell>
          <cell r="B5367" t="str">
            <v>CABO C/ISOLAMENTO TERMOPLASTICO, BITOLA 300MM2, 450 / 750V</v>
          </cell>
          <cell r="C5367" t="str">
            <v>M</v>
          </cell>
        </row>
        <row r="5368">
          <cell r="A5368" t="str">
            <v>15.008.200-0</v>
          </cell>
          <cell r="B5368" t="str">
            <v>CABO C/ISOLAMENTO TERMOPLASTICO, BITOLA 1,5MM2, 600 / 1000V</v>
          </cell>
          <cell r="C5368" t="str">
            <v>M</v>
          </cell>
        </row>
        <row r="5369">
          <cell r="A5369" t="str">
            <v>15.008.205-0</v>
          </cell>
          <cell r="B5369" t="str">
            <v>CABO C/ISOLAMENTO TERMOPLASTICO, BITOLA 2,5MM2, 600 / 1000V</v>
          </cell>
          <cell r="C5369" t="str">
            <v>M</v>
          </cell>
        </row>
        <row r="5370">
          <cell r="A5370" t="str">
            <v>15.008.210-0</v>
          </cell>
          <cell r="B5370" t="str">
            <v>CABO C/ISOLAMENTO TERMOPLASTICO, BITOLA 4MM2, 600 / 1000V</v>
          </cell>
          <cell r="C5370" t="str">
            <v>M</v>
          </cell>
        </row>
        <row r="5371">
          <cell r="A5371" t="str">
            <v>15.008.215-0</v>
          </cell>
          <cell r="B5371" t="str">
            <v>CABO C/ISOLAMENTO TERMOPLASTICO, BITOLA 6MM2, 600 / 1000V</v>
          </cell>
          <cell r="C5371" t="str">
            <v>M</v>
          </cell>
        </row>
        <row r="5372">
          <cell r="A5372" t="str">
            <v>15.008.220-0</v>
          </cell>
          <cell r="B5372" t="str">
            <v>CABO C/ISOLAMENTO TERMOPLASTICO, BITOLA 10MM2, 600 / 1000V</v>
          </cell>
          <cell r="C5372" t="str">
            <v>M</v>
          </cell>
        </row>
        <row r="5373">
          <cell r="A5373" t="str">
            <v>15.008.225-0</v>
          </cell>
          <cell r="B5373" t="str">
            <v>CABO C/ISOLAMENTO TERMOPLASTICO, BITOLA 16MM2, 600 / 1000V</v>
          </cell>
          <cell r="C5373" t="str">
            <v>M</v>
          </cell>
        </row>
        <row r="5374">
          <cell r="A5374" t="str">
            <v>15.008.230-0</v>
          </cell>
          <cell r="B5374" t="str">
            <v>CABO C/ISOLAMENTO TERMOPLASTICO, BITOLA 25MM2, 600 / 1000V</v>
          </cell>
          <cell r="C5374" t="str">
            <v>M</v>
          </cell>
        </row>
        <row r="5375">
          <cell r="A5375" t="str">
            <v>15.008.232-0</v>
          </cell>
          <cell r="B5375" t="str">
            <v>CABO C/ISOLAMENTO TERMOPLASTICO, BITOLA 35MM2, 600 / 1000V</v>
          </cell>
          <cell r="C5375" t="str">
            <v>M</v>
          </cell>
        </row>
        <row r="5376">
          <cell r="A5376" t="str">
            <v>15.008.235-0</v>
          </cell>
          <cell r="B5376" t="str">
            <v>CABO C/ISOLAMENTO TERMOPLASTICO, BITOLA 50MM2, 600 / 1000V</v>
          </cell>
          <cell r="C5376" t="str">
            <v>M</v>
          </cell>
        </row>
        <row r="5377">
          <cell r="A5377" t="str">
            <v>15.008.240-0</v>
          </cell>
          <cell r="B5377" t="str">
            <v>CABO C/ISOLAMENTO TERMOPLASTICO, BITOLA 70MM2, 600 / 1000V</v>
          </cell>
          <cell r="C5377" t="str">
            <v>M</v>
          </cell>
        </row>
        <row r="5378">
          <cell r="A5378" t="str">
            <v>15.008.245-0</v>
          </cell>
          <cell r="B5378" t="str">
            <v>CABO C/ISOLAMENTO TERMOPLASTICO, BITOLA 95MM2, 600 / 1000V</v>
          </cell>
          <cell r="C5378" t="str">
            <v>M</v>
          </cell>
        </row>
        <row r="5379">
          <cell r="A5379" t="str">
            <v>15.008.250-0</v>
          </cell>
          <cell r="B5379" t="str">
            <v>CABO C/ISOLAMENTO TERMOPLASTICO, BITOLA 120MM2, 600 / 1000V</v>
          </cell>
          <cell r="C5379" t="str">
            <v>M</v>
          </cell>
        </row>
        <row r="5380">
          <cell r="A5380" t="str">
            <v>15.008.255-0</v>
          </cell>
          <cell r="B5380" t="str">
            <v>CABO C/ISOLAMENTO TERMOPLASTICO, BITOLA 150MM2, 600 / 1000V</v>
          </cell>
          <cell r="C5380" t="str">
            <v>M</v>
          </cell>
        </row>
        <row r="5381">
          <cell r="A5381" t="str">
            <v>15.008.260-0</v>
          </cell>
          <cell r="B5381" t="str">
            <v>CABO C/ISOLAMENTO TERMOPLASTICO, BITOLA 185MM2, 600 / 1000V</v>
          </cell>
          <cell r="C5381" t="str">
            <v>M</v>
          </cell>
        </row>
        <row r="5382">
          <cell r="A5382" t="str">
            <v>15.008.265-0</v>
          </cell>
          <cell r="B5382" t="str">
            <v>CABO C/ISOLAMENTO TERMOPLASTICO, BITOLA 240MM2 600 / 1000V</v>
          </cell>
          <cell r="C5382" t="str">
            <v>M</v>
          </cell>
        </row>
        <row r="5383">
          <cell r="A5383" t="str">
            <v>15.008.270-0</v>
          </cell>
          <cell r="B5383" t="str">
            <v>CABO C/ISOLAMENTO TERMOPLASTICO, BITOLA 300MM2, 600 / 1000V</v>
          </cell>
          <cell r="C5383" t="str">
            <v>M</v>
          </cell>
        </row>
        <row r="5384">
          <cell r="A5384" t="str">
            <v>15.008.275-0</v>
          </cell>
          <cell r="B5384" t="str">
            <v>INSTALACAO E ASSENT. DE FIO ELETR. C/ISOLAMENTO TERMOPLASTICO, P/BL. DE APART. PADRAO CEHAB, TIPO B 50</v>
          </cell>
          <cell r="C5384" t="str">
            <v>UN</v>
          </cell>
        </row>
        <row r="5385">
          <cell r="A5385" t="str">
            <v>15.008.280-0</v>
          </cell>
          <cell r="B5385" t="str">
            <v>INSTALACAO E ASSENT. DE FIO ELETR. C/ISOLAMENTO TERMOPLASTICO, P/BL. DE APART. PADRAO CEHAB, TIPO B 39</v>
          </cell>
          <cell r="C5385" t="str">
            <v>UN</v>
          </cell>
        </row>
        <row r="5386">
          <cell r="A5386" t="str">
            <v>15.008.300-0</v>
          </cell>
          <cell r="B5386" t="str">
            <v>FIO PARALELO C/ISOLAMENTO TERMOPLASTICO, BITOLA 2 X 1,5MM2</v>
          </cell>
          <cell r="C5386" t="str">
            <v>M</v>
          </cell>
        </row>
        <row r="5387">
          <cell r="A5387" t="str">
            <v>15.008.301-0</v>
          </cell>
          <cell r="B5387" t="str">
            <v>FIO PARALELO C/ISOLAMENTO TERMOPLASTICO, BITOLA 2 X 2,5MM2</v>
          </cell>
          <cell r="C5387" t="str">
            <v>M</v>
          </cell>
        </row>
        <row r="5388">
          <cell r="A5388" t="str">
            <v>15.008.302-0</v>
          </cell>
          <cell r="B5388" t="str">
            <v>FIO PARALELO C/ISOLAMENTO TERMOPLASTICO, BITOLA 2 X 4MM2</v>
          </cell>
          <cell r="C5388" t="str">
            <v>M</v>
          </cell>
        </row>
        <row r="5389">
          <cell r="A5389" t="str">
            <v>15.008.391-0</v>
          </cell>
          <cell r="B5389" t="str">
            <v>CABO C/ISOLAMENTO TERMOPLASTICO P/TENSAO DE SERV. DE 8,7 / 15KV, NA BITOLA DE 25MM2</v>
          </cell>
          <cell r="C5389" t="str">
            <v>M</v>
          </cell>
        </row>
        <row r="5390">
          <cell r="A5390" t="str">
            <v>15.008.392-0</v>
          </cell>
          <cell r="B5390" t="str">
            <v>CABO C/ISOLAMENTO TERMOPLASTICO P/TENSAO DE SERV. DE 8,7 / 15KV, NA BITOLA DE 35MM2</v>
          </cell>
          <cell r="C5390" t="str">
            <v>M</v>
          </cell>
        </row>
        <row r="5391">
          <cell r="A5391" t="str">
            <v>15.008.393-0</v>
          </cell>
          <cell r="B5391" t="str">
            <v>CABO C/ISOLAMENTO TERMOPLASTICO P/TENSAO DE SERV. DE 8,7 / 15KV, NA BITOLA DE 50MM2</v>
          </cell>
          <cell r="C5391" t="str">
            <v>M</v>
          </cell>
        </row>
        <row r="5392">
          <cell r="A5392" t="str">
            <v>15.008.999-0</v>
          </cell>
          <cell r="B5392" t="str">
            <v>FAMILIA 15.008FIOS E CABOS C/SOLAMENTO TERMO PLASTICO.</v>
          </cell>
        </row>
        <row r="5393">
          <cell r="A5393" t="str">
            <v>15.009.010-0</v>
          </cell>
          <cell r="B5393" t="str">
            <v>EXTENSAO DE REDE ELETR. AEREA, C/FIO DE 10MM2, NU, EM TER. PLANO</v>
          </cell>
          <cell r="C5393" t="str">
            <v>M</v>
          </cell>
        </row>
        <row r="5394">
          <cell r="A5394" t="str">
            <v>15.009.015-0</v>
          </cell>
          <cell r="B5394" t="str">
            <v>EXTENSAO DE REDE ELETR. AEREA, C/FIO DE 16MM2, NU, EM TER. PLANO</v>
          </cell>
          <cell r="C5394" t="str">
            <v>M</v>
          </cell>
        </row>
        <row r="5395">
          <cell r="A5395" t="str">
            <v>15.009.020-0</v>
          </cell>
          <cell r="B5395" t="str">
            <v>EXTENSAO DE REDE ELETR. AEREA, C/FIO DE 25MM2, NU, EM TER. PLANO</v>
          </cell>
          <cell r="C5395" t="str">
            <v>M</v>
          </cell>
        </row>
        <row r="5396">
          <cell r="A5396" t="str">
            <v>15.009.025-0</v>
          </cell>
          <cell r="B5396" t="str">
            <v>EXTENSAO DE REDE ELETR. AEREA, C/CABO DE 35MM2, NU, EM TER.PLANO</v>
          </cell>
          <cell r="C5396" t="str">
            <v>M</v>
          </cell>
        </row>
        <row r="5397">
          <cell r="A5397" t="str">
            <v>15.009.100-0</v>
          </cell>
          <cell r="B5397" t="str">
            <v>FIO DE COBRE NU, BITOLA 1MM2</v>
          </cell>
          <cell r="C5397" t="str">
            <v>M</v>
          </cell>
        </row>
        <row r="5398">
          <cell r="A5398" t="str">
            <v>15.009.105-0</v>
          </cell>
          <cell r="B5398" t="str">
            <v>FIO DE COBRE NU, BITOLA 1,5MM2</v>
          </cell>
          <cell r="C5398" t="str">
            <v>M</v>
          </cell>
        </row>
        <row r="5399">
          <cell r="A5399" t="str">
            <v>15.009.110-0</v>
          </cell>
          <cell r="B5399" t="str">
            <v>FIO DE COBRE NU, BITOLA 2,5MM2</v>
          </cell>
          <cell r="C5399" t="str">
            <v>M</v>
          </cell>
        </row>
        <row r="5400">
          <cell r="A5400" t="str">
            <v>15.009.115-0</v>
          </cell>
          <cell r="B5400" t="str">
            <v>FIO DE COBRE NU, BITOLA 4MM2</v>
          </cell>
          <cell r="C5400" t="str">
            <v>M</v>
          </cell>
        </row>
        <row r="5401">
          <cell r="A5401" t="str">
            <v>15.009.120-0</v>
          </cell>
          <cell r="B5401" t="str">
            <v>FIO DE COBRE NU, BITOLA 6MM2</v>
          </cell>
          <cell r="C5401" t="str">
            <v>M</v>
          </cell>
        </row>
        <row r="5402">
          <cell r="A5402" t="str">
            <v>15.009.125-0</v>
          </cell>
          <cell r="B5402" t="str">
            <v>FIO DE CPOBRE NU, BITOLA 10MM2</v>
          </cell>
          <cell r="C5402" t="str">
            <v>M</v>
          </cell>
        </row>
        <row r="5403">
          <cell r="A5403" t="str">
            <v>15.009.130-0</v>
          </cell>
          <cell r="B5403" t="str">
            <v>FIO DE COBRE NU, BITOLA 16MM2</v>
          </cell>
          <cell r="C5403" t="str">
            <v>M</v>
          </cell>
        </row>
        <row r="5404">
          <cell r="A5404" t="str">
            <v>15.009.135-0</v>
          </cell>
          <cell r="B5404" t="str">
            <v>CABO DE COBRE NU, BITOLA 25MM2</v>
          </cell>
          <cell r="C5404" t="str">
            <v>M</v>
          </cell>
        </row>
        <row r="5405">
          <cell r="A5405" t="str">
            <v>15.009.140-0</v>
          </cell>
          <cell r="B5405" t="str">
            <v>CABO DE COBRE NU, BITOLA 35MM2</v>
          </cell>
          <cell r="C5405" t="str">
            <v>M</v>
          </cell>
        </row>
        <row r="5406">
          <cell r="A5406" t="str">
            <v>15.009.999-0</v>
          </cell>
          <cell r="B5406" t="str">
            <v>INDICE DA FAMILIA</v>
          </cell>
        </row>
        <row r="5407">
          <cell r="A5407" t="str">
            <v>15.010.010-0</v>
          </cell>
          <cell r="B5407" t="str">
            <v>CABO TELEFONICO TIPO FI, BITOLA 0,6MM2</v>
          </cell>
          <cell r="C5407" t="str">
            <v>M</v>
          </cell>
        </row>
        <row r="5408">
          <cell r="A5408" t="str">
            <v>15.010.012-0</v>
          </cell>
          <cell r="B5408" t="str">
            <v>CABO TELEFONICO TIPO FE, BITOLA 1MM2</v>
          </cell>
          <cell r="C5408" t="str">
            <v>M</v>
          </cell>
        </row>
        <row r="5409">
          <cell r="A5409" t="str">
            <v>15.010.030-0</v>
          </cell>
          <cell r="B5409" t="str">
            <v>CABO TELEFONICO TIPO CTP APL-50 P/ 10 PARES</v>
          </cell>
          <cell r="C5409" t="str">
            <v>M</v>
          </cell>
        </row>
        <row r="5410">
          <cell r="A5410" t="str">
            <v>15.010.031-0</v>
          </cell>
          <cell r="B5410" t="str">
            <v>CABO TELEFONICO TIPO CTP APL-50 P/ 20 PARES</v>
          </cell>
          <cell r="C5410" t="str">
            <v>M</v>
          </cell>
        </row>
        <row r="5411">
          <cell r="A5411" t="str">
            <v>15.010.032-0</v>
          </cell>
          <cell r="B5411" t="str">
            <v>CABO TELEFONICO TIPO CTP APL-50 P/ 30 PARES</v>
          </cell>
          <cell r="C5411" t="str">
            <v>M</v>
          </cell>
        </row>
        <row r="5412">
          <cell r="A5412" t="str">
            <v>15.010.040-0</v>
          </cell>
          <cell r="B5412" t="str">
            <v>CABO TELEFONICO TIPO CI P/ 10 PARES</v>
          </cell>
          <cell r="C5412" t="str">
            <v>M</v>
          </cell>
        </row>
        <row r="5413">
          <cell r="A5413" t="str">
            <v>15.010.041-0</v>
          </cell>
          <cell r="B5413" t="str">
            <v>CABO TELEFONICO TIPO CI P/ 20 PARES</v>
          </cell>
          <cell r="C5413" t="str">
            <v>M</v>
          </cell>
        </row>
        <row r="5414">
          <cell r="A5414" t="str">
            <v>15.010.042-0</v>
          </cell>
          <cell r="B5414" t="str">
            <v>CABO TELEFONICO TIPO CI P/ 30 PARES</v>
          </cell>
          <cell r="C5414" t="str">
            <v>M</v>
          </cell>
        </row>
        <row r="5415">
          <cell r="A5415" t="str">
            <v>15.010.043-0</v>
          </cell>
          <cell r="B5415" t="str">
            <v>CABO TELEFONICO TIPO CI P/ 50 PARES</v>
          </cell>
          <cell r="C5415" t="str">
            <v>M</v>
          </cell>
        </row>
        <row r="5416">
          <cell r="A5416" t="str">
            <v>15.010.044-0</v>
          </cell>
          <cell r="B5416" t="str">
            <v>CABO TELEFONICO TIPO CI P/ 75 PARES</v>
          </cell>
          <cell r="C5416" t="str">
            <v>M</v>
          </cell>
        </row>
        <row r="5417">
          <cell r="A5417" t="str">
            <v>15.010.045-0</v>
          </cell>
          <cell r="B5417" t="str">
            <v>CABO TELEFONICO TIPO CI P/ 100 PARES</v>
          </cell>
          <cell r="C5417" t="str">
            <v>M</v>
          </cell>
        </row>
        <row r="5418">
          <cell r="A5418" t="str">
            <v>15.010.046-0</v>
          </cell>
          <cell r="B5418" t="str">
            <v>CABO TELEFONICO TIPO CI P/ 200 PARES</v>
          </cell>
          <cell r="C5418" t="str">
            <v>M</v>
          </cell>
        </row>
        <row r="5419">
          <cell r="A5419" t="str">
            <v>15.010.050-0</v>
          </cell>
          <cell r="B5419" t="str">
            <v>CABO TELEFONICO TIPO CCI P/ 1 PAR</v>
          </cell>
          <cell r="C5419" t="str">
            <v>M</v>
          </cell>
        </row>
        <row r="5420">
          <cell r="A5420" t="str">
            <v>15.010.051-0</v>
          </cell>
          <cell r="B5420" t="str">
            <v>CABO TELEFONICO TIPO CCI P/ 2 PARES</v>
          </cell>
          <cell r="C5420" t="str">
            <v>M</v>
          </cell>
        </row>
        <row r="5421">
          <cell r="A5421" t="str">
            <v>15.010.052-0</v>
          </cell>
          <cell r="B5421" t="str">
            <v>CABO TELEFONICO TIPO CCI P/ 3 PARES</v>
          </cell>
          <cell r="C5421" t="str">
            <v>M</v>
          </cell>
        </row>
        <row r="5422">
          <cell r="A5422" t="str">
            <v>15.010.053-0</v>
          </cell>
          <cell r="B5422" t="str">
            <v>CABO TELEFONICO TIPO CCI P/ 4 PARES</v>
          </cell>
          <cell r="C5422" t="str">
            <v>M</v>
          </cell>
        </row>
        <row r="5423">
          <cell r="A5423" t="str">
            <v>15.010.054-0</v>
          </cell>
          <cell r="B5423" t="str">
            <v>CABO TELEFONICO TIPO CCI P/ 5 PARES</v>
          </cell>
          <cell r="C5423" t="str">
            <v>M</v>
          </cell>
        </row>
        <row r="5424">
          <cell r="A5424" t="str">
            <v>15.010.055-0</v>
          </cell>
          <cell r="B5424" t="str">
            <v>CABO TELEFONICO TIPO CCI P/ 6 PARES</v>
          </cell>
          <cell r="C5424" t="str">
            <v>M</v>
          </cell>
        </row>
        <row r="5425">
          <cell r="A5425" t="str">
            <v>15.010.999-0</v>
          </cell>
          <cell r="B5425" t="str">
            <v>FAMILIA 15.010CABOS TELEFONICOS.</v>
          </cell>
        </row>
        <row r="5426">
          <cell r="A5426" t="str">
            <v>15.011.003-0</v>
          </cell>
          <cell r="B5426" t="str">
            <v>SUBESTACAO PADRAO CERJ, C/TRANSFORMADOR TRIFASICO DE 30KVA</v>
          </cell>
          <cell r="C5426" t="str">
            <v>UN</v>
          </cell>
        </row>
        <row r="5427">
          <cell r="A5427" t="str">
            <v>15.011.004-0</v>
          </cell>
          <cell r="B5427" t="str">
            <v>SUBESTACAO PADRAO CERJ, C/TRANSFORMADOR TRIFASICO DE 45KVA</v>
          </cell>
          <cell r="C5427" t="str">
            <v>UN</v>
          </cell>
        </row>
        <row r="5428">
          <cell r="A5428" t="str">
            <v>15.011.005-0</v>
          </cell>
          <cell r="B5428" t="str">
            <v>SUBESTACAO PADRAO CERJ, C/TRANSFORMADOR TRIFASICO DE 75KVA</v>
          </cell>
          <cell r="C5428" t="str">
            <v>UN</v>
          </cell>
        </row>
        <row r="5429">
          <cell r="A5429" t="str">
            <v>15.011.006-0</v>
          </cell>
          <cell r="B5429" t="str">
            <v>SUBESTACAO PADRAO CERJ, C/TRANSFORMADOR TRIFASICO DE 112,5KVA</v>
          </cell>
          <cell r="C5429" t="str">
            <v>UN</v>
          </cell>
        </row>
        <row r="5430">
          <cell r="A5430" t="str">
            <v>15.011.007-0</v>
          </cell>
          <cell r="B5430" t="str">
            <v>SUBESTACAO PADRAO CERJ, C/TRANSFORMADOR TRIFASICO DE 150KVA</v>
          </cell>
          <cell r="C5430" t="str">
            <v>UN</v>
          </cell>
        </row>
        <row r="5431">
          <cell r="A5431" t="str">
            <v>15.011.008-0</v>
          </cell>
          <cell r="B5431" t="str">
            <v>SUBESTACAO DE 225KVA, 13,8KV-220/127V, PADRAO CERJ</v>
          </cell>
          <cell r="C5431" t="str">
            <v>UN</v>
          </cell>
        </row>
        <row r="5432">
          <cell r="A5432" t="str">
            <v>15.011.010-0</v>
          </cell>
          <cell r="B5432" t="str">
            <v>ENTRADA DE SERV. PADRAO CERJ, P/MEDICAO TRIFASICA, 1 MEDIDORC/CARGA ATE 30KW</v>
          </cell>
          <cell r="C5432" t="str">
            <v>UN</v>
          </cell>
        </row>
        <row r="5433">
          <cell r="A5433" t="str">
            <v>15.011.015-0</v>
          </cell>
          <cell r="B5433" t="str">
            <v>ENTRADA DE SERV. PADRAO CERJ, P/MEDICAO TRIFASICA, 1 MEDIDORC/CARGA DE 35 A 50KW</v>
          </cell>
          <cell r="C5433" t="str">
            <v>UN</v>
          </cell>
        </row>
        <row r="5434">
          <cell r="A5434" t="str">
            <v>15.011.016-0</v>
          </cell>
          <cell r="B5434" t="str">
            <v>ENTRADA DE SERV. PADRAO CERJ, P/MEDICAO MONOFASICA, 1 MEDIDOR P/CARGA ATE 4KW, DISJ. 1 X 40A</v>
          </cell>
          <cell r="C5434" t="str">
            <v>UN</v>
          </cell>
        </row>
        <row r="5435">
          <cell r="A5435" t="str">
            <v>15.011.018-0</v>
          </cell>
          <cell r="B5435" t="str">
            <v>ENTRADA DE SERV. PADRAO CERJ, P/MEDICAO BIFASICA, 1 MEDIDORP/CARGA ENTRE 4 E 8KW, DISJ. 2 X 40A</v>
          </cell>
          <cell r="C5435" t="str">
            <v>UN</v>
          </cell>
        </row>
        <row r="5436">
          <cell r="A5436" t="str">
            <v>15.011.020-0</v>
          </cell>
          <cell r="B5436" t="str">
            <v>ENTRADA DE SERV. PADRAO LIGHT, P/MEDICAO MONOFASICA ATE 4,4KVA, LIGACAO AEREA, DISJ. 1 X 40A</v>
          </cell>
          <cell r="C5436" t="str">
            <v>UN</v>
          </cell>
        </row>
        <row r="5437">
          <cell r="A5437" t="str">
            <v>15.011.023-0</v>
          </cell>
          <cell r="B5437" t="str">
            <v>ENTRADA DE SERV. PADRAO LIGHT, P/MEDICAO BIFASICA ENTRE 4,4E 8KVA, LIGACAO AEREA, DISJ. 2 X 40A</v>
          </cell>
          <cell r="C5437" t="str">
            <v>UN</v>
          </cell>
        </row>
        <row r="5438">
          <cell r="A5438" t="str">
            <v>15.011.026-0</v>
          </cell>
          <cell r="B5438" t="str">
            <v>ENTRADA DE SERV. PADRAO LIGHT, P/MEDICAO TRIFASICA ATE 10KVA, LIGACAO AEREA, DISJ. 3 X 30A</v>
          </cell>
          <cell r="C5438" t="str">
            <v>UN</v>
          </cell>
        </row>
        <row r="5439">
          <cell r="A5439" t="str">
            <v>15.011.029-0</v>
          </cell>
          <cell r="B5439" t="str">
            <v>ENTRADA DE SERV. PADRAO LIGHT, P/MEDICAO TRIFASICA ATE 13,2KVA, LIGACAO AEREA, DISJ. 3 X 40A</v>
          </cell>
          <cell r="C5439" t="str">
            <v>UN</v>
          </cell>
        </row>
        <row r="5440">
          <cell r="A5440" t="str">
            <v>15.011.032-0</v>
          </cell>
          <cell r="B5440" t="str">
            <v>ENTRADA DE SERV. PADRAO LIGHT, P/MEDICAO TRIFASICA ENTRE 13,,2 E 23,2KVA, LIGACAO AEREA, DISJ. 3 X 70A</v>
          </cell>
          <cell r="C5440" t="str">
            <v>UN</v>
          </cell>
        </row>
        <row r="5441">
          <cell r="A5441" t="str">
            <v>15.011.035-0</v>
          </cell>
          <cell r="B5441" t="str">
            <v>ENTRADA DE SERV. PADRAO LIGHT, P/MEDICAO TRIFASICA ENTRE 23,,2 E 33KVA, LIGACAO AEREA, DISJ. 3 X 100A</v>
          </cell>
          <cell r="C5441" t="str">
            <v>UN</v>
          </cell>
        </row>
        <row r="5442">
          <cell r="A5442" t="str">
            <v>15.011.038-0</v>
          </cell>
          <cell r="B5442" t="str">
            <v>ENTRADA DE SERV. PADRAO LIGHT, P/MEDICAO TRIFASICA ENTRE 33E 41KVA, LIGACAO AEREA, DISJ. 3 X 125A</v>
          </cell>
          <cell r="C5442" t="str">
            <v>UN</v>
          </cell>
        </row>
        <row r="5443">
          <cell r="A5443" t="str">
            <v>15.011.041-0</v>
          </cell>
          <cell r="B5443" t="str">
            <v>ENTRADA DE SERV. PADRAO LIGHT, P/MEDICAO TRIFASICA ENTRE 41E 49,4KVA, LIGACAO AEREA, DISJ. 3 X 150A</v>
          </cell>
          <cell r="C5443" t="str">
            <v>UN</v>
          </cell>
        </row>
        <row r="5444">
          <cell r="A5444" t="str">
            <v>15.011.044-0</v>
          </cell>
          <cell r="B5444" t="str">
            <v>ENTRADA DE SERV. PADRAO LIGHT, P/MEDICAO TRIFASICA ENTRE 49,4 E 57,8KVA, LIGACAO AEREA, DISJ. 3 X 175A</v>
          </cell>
          <cell r="C5444" t="str">
            <v>UN</v>
          </cell>
        </row>
        <row r="5445">
          <cell r="A5445" t="str">
            <v>15.011.047-0</v>
          </cell>
          <cell r="B5445" t="str">
            <v>ENTRADA DE SERV. PADRAO LIGHT, P/MEDICAO TRIFASICA ENTRE 57,8 E 66,1KVA, LIGACAO AEREA, DISJ. 3 X 200A</v>
          </cell>
          <cell r="C5445" t="str">
            <v>UN</v>
          </cell>
        </row>
        <row r="5446">
          <cell r="A5446" t="str">
            <v>15.011.050-0</v>
          </cell>
          <cell r="B5446" t="str">
            <v>ENTRADA DE SERV. PADRAO LIGHT, P/MEDICAO TRIFASICA ENTRE 66,1 E 74,5KVA, LIGACAO AEREA, DISJ. 3 X 225A</v>
          </cell>
          <cell r="C5446" t="str">
            <v>UN</v>
          </cell>
        </row>
        <row r="5447">
          <cell r="A5447" t="str">
            <v>15.011.053-0</v>
          </cell>
          <cell r="B5447" t="str">
            <v>ENTRADA DE SERV. PADRAO LIGHT, P/MEDICAO TRIFASICA ENTRE 74,5 E 82,5KVA, LIGACAO AEREA, DISJ. 3 X 250A</v>
          </cell>
          <cell r="C5447" t="str">
            <v>UN</v>
          </cell>
        </row>
        <row r="5448">
          <cell r="A5448" t="str">
            <v>15.011.056-0</v>
          </cell>
          <cell r="B5448" t="str">
            <v>ENTRADA DE SERV. PADRAO LIGHT, P/MEDICAO TRIFASICA ENTRE 82,5 E 98,8KVA, LIGACAO AEREA, DISJ. 3 X 300A</v>
          </cell>
          <cell r="C5448" t="str">
            <v>UN</v>
          </cell>
        </row>
        <row r="5449">
          <cell r="A5449" t="str">
            <v>15.011.059-0</v>
          </cell>
          <cell r="B5449" t="str">
            <v>ENTRADA DE SERV. PADRAO LIGHT, P/MEDICAO TRIFASICA ENTRE 98,8 E 115,5KVA, LIGACAO AEREA, DISJ. 3 X 350A</v>
          </cell>
          <cell r="C5449" t="str">
            <v>UN</v>
          </cell>
        </row>
        <row r="5450">
          <cell r="A5450" t="str">
            <v>15.011.062-0</v>
          </cell>
          <cell r="B5450" t="str">
            <v>ENTRADA DE SERV. PADRAO LIGHT, P/MEDICAO TRIFASICA ENTRE 115,5 E 132,2KVA, LIGACAO AEREA, DISJ. 3 X 400A</v>
          </cell>
          <cell r="C5450" t="str">
            <v>UN</v>
          </cell>
        </row>
        <row r="5451">
          <cell r="A5451" t="str">
            <v>15.011.070-0</v>
          </cell>
          <cell r="B5451" t="str">
            <v>SUBESTACAO PADRAO LIGHT, C/TRANSFORMADOR TRIFASICO DE 75KVA,13,8KV-220/127V</v>
          </cell>
          <cell r="C5451" t="str">
            <v>UN</v>
          </cell>
        </row>
        <row r="5452">
          <cell r="A5452" t="str">
            <v>15.011.071-0</v>
          </cell>
          <cell r="B5452" t="str">
            <v>SUBESTACAO PADRAO LIGHT, C/TRANSFORMADOR TRIFASICO DE 112,5KVA, 13,8KV-220/127V</v>
          </cell>
          <cell r="C5452" t="str">
            <v>UN</v>
          </cell>
        </row>
        <row r="5453">
          <cell r="A5453" t="str">
            <v>15.011.072-0</v>
          </cell>
          <cell r="B5453" t="str">
            <v>SUBESTACAO PADRAO LIGHT, C/TRANSFORMADOR TRIFASICO DE 150KVA, 13,8KV-220/127V</v>
          </cell>
          <cell r="C5453" t="str">
            <v>UN</v>
          </cell>
        </row>
        <row r="5454">
          <cell r="A5454" t="str">
            <v>15.011.080-0</v>
          </cell>
          <cell r="B5454" t="str">
            <v>ENTRADA DE SERV. PADRAO LIGHT, P/MEDICAO MONOFASICA ATE 4,4KVA, LIGACAO SUBTER., DISJ. 1 X 40A</v>
          </cell>
          <cell r="C5454" t="str">
            <v>UN</v>
          </cell>
        </row>
        <row r="5455">
          <cell r="A5455" t="str">
            <v>15.011.083-0</v>
          </cell>
          <cell r="B5455" t="str">
            <v>ENTRADA DE SERV. PADRAO LIGHT, P/MEDICAO BIFASICA ENTRE 4,4E 8,8KVA, LIGACAO SUBTER., DISJ. 2 X 40A</v>
          </cell>
          <cell r="C5455" t="str">
            <v>UN</v>
          </cell>
        </row>
        <row r="5456">
          <cell r="A5456" t="str">
            <v>15.011.086-0</v>
          </cell>
          <cell r="B5456" t="str">
            <v>ENTRADA DE SERV. PADRAO LIGHT, P/MEDICAO TRIFASICA ATE 10KVA, LIGACAO SUBTER., DISJ. 3 X 30A</v>
          </cell>
          <cell r="C5456" t="str">
            <v>UN</v>
          </cell>
        </row>
        <row r="5457">
          <cell r="A5457" t="str">
            <v>15.011.089-0</v>
          </cell>
          <cell r="B5457" t="str">
            <v>ENTRADA DE SERV. PADRAO LIGHT, P/MEDICAO TRIFASICA ATE 13,2KVA, LIGACAO SUBTER., DISJ. 3 X 40A</v>
          </cell>
          <cell r="C5457" t="str">
            <v>UN</v>
          </cell>
        </row>
        <row r="5458">
          <cell r="A5458" t="str">
            <v>15.011.092-0</v>
          </cell>
          <cell r="B5458" t="str">
            <v>ENTRADA DE SERV. PADRAO LIGHT, P/MEDICAO TRIFASICA ENTRE 13,2 E 23,2KVA, LIGACAO SUBTER. DISJ. 3 X 70A</v>
          </cell>
          <cell r="C5458" t="str">
            <v>UN</v>
          </cell>
        </row>
        <row r="5459">
          <cell r="A5459" t="str">
            <v>15.011.095-0</v>
          </cell>
          <cell r="B5459" t="str">
            <v>ENTRADA DE SERV. PADRAO LIGHT, P/MEDICAO TRIFASICA ENTRE 23,2 E 33KVA, LIGACAO SUBTER., DISJ. 3 X 100A</v>
          </cell>
          <cell r="C5459" t="str">
            <v>UN</v>
          </cell>
        </row>
        <row r="5460">
          <cell r="A5460" t="str">
            <v>15.011.098-0</v>
          </cell>
          <cell r="B5460" t="str">
            <v>ENTRADA DE SERV. PADRAO LIGHT, P/MEDICAO TRIFASICA ENTRE 33E 41KVA, LIGACAO SUBTER., DISJ. 3 X 125A</v>
          </cell>
          <cell r="C5460" t="str">
            <v>UN</v>
          </cell>
        </row>
        <row r="5461">
          <cell r="A5461" t="str">
            <v>15.011.101-0</v>
          </cell>
          <cell r="B5461" t="str">
            <v>ENTRADA DE SERV. PADRAO LIGHT, P/MEDICAO TRIFASICA ENTRE 41E 49,4KVA, LIGACAO SUBTER., DISJ. 3 X 150A</v>
          </cell>
          <cell r="C5461" t="str">
            <v>UN</v>
          </cell>
        </row>
        <row r="5462">
          <cell r="A5462" t="str">
            <v>15.011.104-0</v>
          </cell>
          <cell r="B5462" t="str">
            <v>ENTRADA DE SERV. PADRAO LIGHT, P/MEDICAO TRIFASICA ENTRE 49,4 E 57,8KVA, LIGACAO SUBTER., DISJ. 3 X 175A</v>
          </cell>
          <cell r="C5462" t="str">
            <v>UN</v>
          </cell>
        </row>
        <row r="5463">
          <cell r="A5463" t="str">
            <v>15.011.107-0</v>
          </cell>
          <cell r="B5463" t="str">
            <v>ENTRADA DE SERV. PADRAO LIGHT, P/MEDICAO TRIFASICA ENTRE 57,8 E 66,1KVA, LIGACAO SUBTER., DISJ. 3 X 200A</v>
          </cell>
          <cell r="C5463" t="str">
            <v>UN</v>
          </cell>
        </row>
        <row r="5464">
          <cell r="A5464" t="str">
            <v>15.011.110-0</v>
          </cell>
          <cell r="B5464" t="str">
            <v>ENTRADA DE SERV. PADRAO LIGHT, P/MEDICAO TRIFASICA ENTRE 66,1 E 74,5KVA, LIGACAO SUBTER., DISJ. 3 X 225A</v>
          </cell>
          <cell r="C5464" t="str">
            <v>UN</v>
          </cell>
        </row>
        <row r="5465">
          <cell r="A5465" t="str">
            <v>15.011.113-0</v>
          </cell>
          <cell r="B5465" t="str">
            <v>ENTRADA DE SERV. PADRAO LIGHT, P/MEDICAO TRIFASICA, ENTRE 74,5 E 82,5KVA, LIGACAO SUBTER., DISJ. 3 X 250A</v>
          </cell>
          <cell r="C5465" t="str">
            <v>UN</v>
          </cell>
        </row>
        <row r="5466">
          <cell r="A5466" t="str">
            <v>15.011.116-0</v>
          </cell>
          <cell r="B5466" t="str">
            <v>ENTRADA DE SERV. PADRAO LIGHT, P/MEDICAO TRIFASICA, ENTRE 82,5 E 98,8KVA, LIGACAO SUBTER., DISJ. 3 X 300A</v>
          </cell>
          <cell r="C5466" t="str">
            <v>UN</v>
          </cell>
        </row>
        <row r="5467">
          <cell r="A5467" t="str">
            <v>15.011.119-0</v>
          </cell>
          <cell r="B5467" t="str">
            <v>ENTRADA DE SERV. PADRAO LIGHT, P/MEDICAO TRIFASICA, ENTRE 98,8 E 115,5KVA, LIGACAO SUBTER., DISJ. 3 X 350A</v>
          </cell>
          <cell r="C5467" t="str">
            <v>UN</v>
          </cell>
        </row>
        <row r="5468">
          <cell r="A5468" t="str">
            <v>15.011.122-0</v>
          </cell>
          <cell r="B5468" t="str">
            <v>ENTRADA DE SERV. PADRAO LIGHT, P/MEDICAO TRIFASICA ENTRE  115,5 E 132,2KVA, LIGACAO SUBTER., DISJ. 3 X 400A</v>
          </cell>
          <cell r="C5468" t="str">
            <v>UN</v>
          </cell>
        </row>
        <row r="5469">
          <cell r="A5469" t="str">
            <v>15.011.999-0</v>
          </cell>
          <cell r="B5469" t="str">
            <v>FAMILIA 15.011ENTRADA DE SERVICO.</v>
          </cell>
        </row>
        <row r="5470">
          <cell r="A5470" t="str">
            <v>15.012.060-0</v>
          </cell>
          <cell r="B5470" t="str">
            <v>OLEO ISOLANTE P/TRANSFORMADOR DE DISTRIB., TENSAO ATE 30KV</v>
          </cell>
          <cell r="C5470" t="str">
            <v>L</v>
          </cell>
        </row>
        <row r="5471">
          <cell r="A5471" t="str">
            <v>15.012.999-0</v>
          </cell>
          <cell r="B5471" t="str">
            <v>FAMILIA 15.012OLEO ISOLANTE P/TRANSFORMADOR.</v>
          </cell>
        </row>
        <row r="5472">
          <cell r="A5472" t="str">
            <v>15.013.010-0</v>
          </cell>
          <cell r="B5472" t="str">
            <v>POSTE DE CONCR. SECAO CIRCULAR C/ 5,00M DE COMPR. E CARGA DE100KG</v>
          </cell>
          <cell r="C5472" t="str">
            <v>UN</v>
          </cell>
        </row>
        <row r="5473">
          <cell r="A5473" t="str">
            <v>15.013.011-0</v>
          </cell>
          <cell r="B5473" t="str">
            <v>POSTE DE CONCR. SECAO CIRCULAR C/ 5,00M DE COMPR. E CARGA DE200KG</v>
          </cell>
          <cell r="C5473" t="str">
            <v>UN</v>
          </cell>
        </row>
        <row r="5474">
          <cell r="A5474" t="str">
            <v>15.013.012-0</v>
          </cell>
          <cell r="B5474" t="str">
            <v>POSTE DE CONCR. SECAO CIRCULAR C/ 5,00M DE COMPR. E CARGA DE300KG</v>
          </cell>
          <cell r="C5474" t="str">
            <v>UN</v>
          </cell>
        </row>
        <row r="5475">
          <cell r="A5475" t="str">
            <v>15.013.013-0</v>
          </cell>
          <cell r="B5475" t="str">
            <v>POSTE DE CONCR. SECAO CIRCULAR C/ 5,00M DE COMPR. E CARGA DE400KG</v>
          </cell>
          <cell r="C5475" t="str">
            <v>UN</v>
          </cell>
        </row>
        <row r="5476">
          <cell r="A5476" t="str">
            <v>15.013.015-0</v>
          </cell>
          <cell r="B5476" t="str">
            <v>POSTE DE CONCR. SECAO CIRCULAR C/ 7,00M DE COMPR. E CARGA DE100KG</v>
          </cell>
          <cell r="C5476" t="str">
            <v>UN</v>
          </cell>
        </row>
        <row r="5477">
          <cell r="A5477" t="str">
            <v>15.013.016-0</v>
          </cell>
          <cell r="B5477" t="str">
            <v>POSTE DE CONCR. SECAO CIRCULAR C/ 7,00M DE COMPR. E CARGA DE200KG</v>
          </cell>
          <cell r="C5477" t="str">
            <v>UN</v>
          </cell>
        </row>
        <row r="5478">
          <cell r="A5478" t="str">
            <v>15.013.017-1</v>
          </cell>
          <cell r="B5478" t="str">
            <v>POSTE DE CONCR. SECAO CIRCULAR C/ 7,00M DE COMPR. E CARGA DE300KG</v>
          </cell>
          <cell r="C5478" t="str">
            <v>UN</v>
          </cell>
        </row>
        <row r="5479">
          <cell r="A5479" t="str">
            <v>15.013.018-0</v>
          </cell>
          <cell r="B5479" t="str">
            <v>POSTE DE CONCR. SECAO CIRCULAR C/ 7,00M DE COMPR. E CARGA DE400KG</v>
          </cell>
          <cell r="C5479" t="str">
            <v>UN</v>
          </cell>
        </row>
        <row r="5480">
          <cell r="A5480" t="str">
            <v>15.013.025-0</v>
          </cell>
          <cell r="B5480" t="str">
            <v>POSTE DE CONCR. SECAO CIRCULAR C/ 9,00M DE COMPR. E CARGA DE150KG</v>
          </cell>
          <cell r="C5480" t="str">
            <v>UN</v>
          </cell>
        </row>
        <row r="5481">
          <cell r="A5481" t="str">
            <v>15.013.026-0</v>
          </cell>
          <cell r="B5481" t="str">
            <v>POSTE DE CONCR. SECAO CIRCULAR C/ 9,00M DE COMPR. E CARGA DE200KG</v>
          </cell>
          <cell r="C5481" t="str">
            <v>UN</v>
          </cell>
        </row>
        <row r="5482">
          <cell r="A5482" t="str">
            <v>15.013.027-0</v>
          </cell>
          <cell r="B5482" t="str">
            <v>POSTE DE CONCR. SECAO CIRCULAR C/ 9,00M DE COMPR. E CARGA DE300KG</v>
          </cell>
          <cell r="C5482" t="str">
            <v>UN</v>
          </cell>
        </row>
        <row r="5483">
          <cell r="A5483" t="str">
            <v>15.013.028-0</v>
          </cell>
          <cell r="B5483" t="str">
            <v>POSTE DE CONCR. SECAO CIRCULAR C/ 9,00M DE CONPR. E CARGA DE400KG</v>
          </cell>
          <cell r="C5483" t="str">
            <v>UN</v>
          </cell>
        </row>
        <row r="5484">
          <cell r="A5484" t="str">
            <v>15.013.030-0</v>
          </cell>
          <cell r="B5484" t="str">
            <v>POSTE DE CONCR. SECAO CIRCULAR C/ 11,00M DE COMPR. E CARGA DE 200KG</v>
          </cell>
          <cell r="C5484" t="str">
            <v>UN</v>
          </cell>
        </row>
        <row r="5485">
          <cell r="A5485" t="str">
            <v>15.013.031-0</v>
          </cell>
          <cell r="B5485" t="str">
            <v>POSTE DE CONCR. SECAO CIRCULAR C/ 11,00M DE COMPR. E CARGA DE 300KG</v>
          </cell>
          <cell r="C5485" t="str">
            <v>UN</v>
          </cell>
        </row>
        <row r="5486">
          <cell r="A5486" t="str">
            <v>15.013.032-0</v>
          </cell>
          <cell r="B5486" t="str">
            <v>POSTE DE CONCR. SECAO CIRCULAR C/ 11,00M DE COMPR. E CARGA DE 400KG</v>
          </cell>
          <cell r="C5486" t="str">
            <v>UN</v>
          </cell>
        </row>
        <row r="5487">
          <cell r="A5487" t="str">
            <v>15.013.035-0</v>
          </cell>
          <cell r="B5487" t="str">
            <v>POSTE DE CONCR. SECAO CIRCULAR C/ 14,00M DE COMPR. E CARGA DE 400KG</v>
          </cell>
          <cell r="C5487" t="str">
            <v>UN</v>
          </cell>
        </row>
        <row r="5488">
          <cell r="A5488" t="str">
            <v>15.013.999-0</v>
          </cell>
          <cell r="B5488" t="str">
            <v>FAMILIA 15.013POSTES DE CONCRETO.</v>
          </cell>
        </row>
        <row r="5489">
          <cell r="A5489" t="str">
            <v>15.015.020-0</v>
          </cell>
          <cell r="B5489" t="str">
            <v>INSTALACAO DE PONTO DE LUZ EQUIV. A 2 VARAS DE ELETR. DE PVCRIGIDO DE 3/4"</v>
          </cell>
          <cell r="C5489" t="str">
            <v>UN</v>
          </cell>
        </row>
        <row r="5490">
          <cell r="A5490" t="str">
            <v>15.015.025-0</v>
          </cell>
          <cell r="B5490" t="str">
            <v>INSTALACAO DE PONTO DE LUZ EQUIV. A 2 VARAS DE ELETR. DE PVCRIGIDO DE 1/2"</v>
          </cell>
          <cell r="C5490" t="str">
            <v>UN</v>
          </cell>
        </row>
        <row r="5491">
          <cell r="A5491" t="str">
            <v>15.015.035-0</v>
          </cell>
          <cell r="B5491" t="str">
            <v>INSTALACAO DE 1 CONJ. DE 2 PONTOS DE LUZ EQUIV. A 5 VARAS DEELETR. DE PVC RIGIDO DE 3/4"</v>
          </cell>
          <cell r="C5491" t="str">
            <v>UN</v>
          </cell>
        </row>
        <row r="5492">
          <cell r="A5492" t="str">
            <v>15.015.040-0</v>
          </cell>
          <cell r="B5492" t="str">
            <v>INSTALACAO DE 1 CONJ. DE 2 PONTOS DE LUZ EQUIV. A 5 VARAS DEELETR. DE PVC RIGIDO DE 1/2"</v>
          </cell>
          <cell r="C5492" t="str">
            <v>UN</v>
          </cell>
        </row>
        <row r="5493">
          <cell r="A5493" t="str">
            <v>15.015.050-0</v>
          </cell>
          <cell r="B5493" t="str">
            <v>INSTALACAO DE 1 CONJ. DE 3 PONTOS DE LUZ EQUIV. A 6 VARAS DEELETR. DE PVC RIGIDO DE 3/4"</v>
          </cell>
          <cell r="C5493" t="str">
            <v>UN</v>
          </cell>
        </row>
        <row r="5494">
          <cell r="A5494" t="str">
            <v>15.015.055-0</v>
          </cell>
          <cell r="B5494" t="str">
            <v>INSTALACAO DE 1 CONJ. DE 3 PONTOS DE LUZ EQUIV. A 6 VARAS DEELETR. DE PVC RIGIDO DE 1/2"</v>
          </cell>
          <cell r="C5494" t="str">
            <v>UN</v>
          </cell>
        </row>
        <row r="5495">
          <cell r="A5495" t="str">
            <v>15.015.065-0</v>
          </cell>
          <cell r="B5495" t="str">
            <v>INSTALACAO DE 1 CONJ. DE 4 PONTOS DE LUZ EQUIV. A 7 VARAS DEELETR. DE PVC RIGIDO DE 3/4"</v>
          </cell>
          <cell r="C5495" t="str">
            <v>UN</v>
          </cell>
        </row>
        <row r="5496">
          <cell r="A5496" t="str">
            <v>15.015.070-0</v>
          </cell>
          <cell r="B5496" t="str">
            <v>INSTALACAO DE 1 CONJ. DE 4 PONTOS DE LUZ EQUIV. A 7 VARAS DEELETR. DE PVC RIGIDO DE 1/2"</v>
          </cell>
          <cell r="C5496" t="str">
            <v>UN</v>
          </cell>
        </row>
        <row r="5497">
          <cell r="A5497" t="str">
            <v>15.015.080-0</v>
          </cell>
          <cell r="B5497" t="str">
            <v>INSTALACAO DE 1 CONJ. DE 5 PONTOS DE LUZ EQUIV. A 8 VARAS DEELETR. DE PVC RIGIDO DE 3/4"</v>
          </cell>
          <cell r="C5497" t="str">
            <v>UN</v>
          </cell>
        </row>
        <row r="5498">
          <cell r="A5498" t="str">
            <v>15.015.085-0</v>
          </cell>
          <cell r="B5498" t="str">
            <v>INSTALACAO DE 1 CONJ. DE 5 PONTOS DE LUZ EQUIV. A 8 VARAS DEELETR. DE PVC RIGIDO DE 1/2"</v>
          </cell>
          <cell r="C5498" t="str">
            <v>UN</v>
          </cell>
        </row>
        <row r="5499">
          <cell r="A5499" t="str">
            <v>15.015.095-0</v>
          </cell>
          <cell r="B5499" t="str">
            <v>INSTALACAO DE 1 CONJ. DE 6 PONTOS DE LUZ EQUIV. A 9 VARAS DEELETR. DE PVC RIGIDO DE 3/4"</v>
          </cell>
          <cell r="C5499" t="str">
            <v>UN</v>
          </cell>
        </row>
        <row r="5500">
          <cell r="A5500" t="str">
            <v>15.015.100-0</v>
          </cell>
          <cell r="B5500" t="str">
            <v>INSTALACAO DE 1 CONJ. DE 6 PONTOS DE LUZ EQUIV. A 9 VARAS DEELETR. DE PVC RIGIDO DE 1/2"</v>
          </cell>
          <cell r="C5500" t="str">
            <v>UN</v>
          </cell>
        </row>
        <row r="5501">
          <cell r="A5501" t="str">
            <v>15.015.110-0</v>
          </cell>
          <cell r="B5501" t="str">
            <v>INSTALACAO DE 1 CONJ. DE 8 PONTOS DE LUZ EQUIV. A 10 VARAS DE ELETR. DE PVC RIGIDO DE 3/4"</v>
          </cell>
          <cell r="C5501" t="str">
            <v>UN</v>
          </cell>
        </row>
        <row r="5502">
          <cell r="A5502" t="str">
            <v>15.015.112-0</v>
          </cell>
          <cell r="B5502" t="str">
            <v>INSTALACAO DE 1 CONJ. DE 2 PONTOS DE LUZ EQUIV. A 3 VARAS DEELETR. DE PVC RIGIDO DE 3/4"</v>
          </cell>
          <cell r="C5502" t="str">
            <v>UN</v>
          </cell>
        </row>
        <row r="5503">
          <cell r="A5503" t="str">
            <v>15.015.113-0</v>
          </cell>
          <cell r="B5503" t="str">
            <v>INSTALACAO DE 1 CONJ. DE 2 PONTOS DE LUZ EQUIV. A 3 VARAS DEELETR. DE PVC RIGIDO DE 1/2"</v>
          </cell>
          <cell r="C5503" t="str">
            <v>UN</v>
          </cell>
        </row>
        <row r="5504">
          <cell r="A5504" t="str">
            <v>15.015.115-0</v>
          </cell>
          <cell r="B5504" t="str">
            <v>INSTALACAO DE 1 CONJ. DE 3 PONTOS DE LUZ EQUIV. A 5 VARAS DEELETR. DE PVC RIGIDO DE 3/4"</v>
          </cell>
          <cell r="C5504" t="str">
            <v>UN</v>
          </cell>
        </row>
        <row r="5505">
          <cell r="A5505" t="str">
            <v>15.015.116-0</v>
          </cell>
          <cell r="B5505" t="str">
            <v>INSTALACAO DE 1 CONJ. DE 3 PONTOS DE LUZ EQUIV. A 5 VARAS DEELETR. DE PVC RIGIDO DE 1/2"</v>
          </cell>
          <cell r="C5505" t="str">
            <v>UN</v>
          </cell>
        </row>
        <row r="5506">
          <cell r="A5506" t="str">
            <v>15.015.120-0</v>
          </cell>
          <cell r="B5506" t="str">
            <v>INSTALACAO DE 1 CONJ. DE 4 PONTOS DE LUZ EQUIV. A 6 VARAS DEELETR. DE PVC RIGIDO DE 3/4"</v>
          </cell>
          <cell r="C5506" t="str">
            <v>UN</v>
          </cell>
        </row>
        <row r="5507">
          <cell r="A5507" t="str">
            <v>15.015.125-0</v>
          </cell>
          <cell r="B5507" t="str">
            <v>INSTALACAO DE 1 CONJ. DE 4 PONTOS DE LUZ EQUIV. A 6 VARAS DEELETR. DE PVC RIGIDO DE 1/2"</v>
          </cell>
          <cell r="C5507" t="str">
            <v>UN</v>
          </cell>
        </row>
        <row r="5508">
          <cell r="A5508" t="str">
            <v>15.015.135-0</v>
          </cell>
          <cell r="B5508" t="str">
            <v>INSTALACAO DE 1 CONJ. DE 5 PONTOS DE LUZ EQUIV. A 7 VARAS DEELETR. DE PVC RIGIDO DE 3/4"</v>
          </cell>
          <cell r="C5508" t="str">
            <v>UN</v>
          </cell>
        </row>
        <row r="5509">
          <cell r="A5509" t="str">
            <v>15.015.140-0</v>
          </cell>
          <cell r="B5509" t="str">
            <v>INSTALACAO DE 1 CONJ. DE 5 PONTOS DE LUZ EQUIV. A 7 VARAS DEELETR. DE PVC RIGIDO DE 1/2"</v>
          </cell>
          <cell r="C5509" t="str">
            <v>UN</v>
          </cell>
        </row>
        <row r="5510">
          <cell r="A5510" t="str">
            <v>15.015.150-0</v>
          </cell>
          <cell r="B5510" t="str">
            <v>INSTALACAO DE 1 CONJ. DE 6 PONTOS DE LUZ EQUIV. A 8 VARAS DEELETR. DE PVC RIGIDO DE 3/4"</v>
          </cell>
          <cell r="C5510" t="str">
            <v>UN</v>
          </cell>
        </row>
        <row r="5511">
          <cell r="A5511" t="str">
            <v>15.015.155-0</v>
          </cell>
          <cell r="B5511" t="str">
            <v>INSTALACAO DE 1 CONJ. DE 6 PONTOS DE LUZ EQUIV. A 8 VARAS DEELETR. DE PVC RIGIDO DE 1/2"</v>
          </cell>
          <cell r="C5511" t="str">
            <v>UN</v>
          </cell>
        </row>
        <row r="5512">
          <cell r="A5512" t="str">
            <v>15.015.165-0</v>
          </cell>
          <cell r="B5512" t="str">
            <v>INSTALACAO DE 1 CONJ. DE 8 PONTOS DE LUZ EQUIV. A 9 VARAS DEELETR. DE PVC RIGIDO DE 3/4"</v>
          </cell>
          <cell r="C5512" t="str">
            <v>UN</v>
          </cell>
        </row>
        <row r="5513">
          <cell r="A5513" t="str">
            <v>15.015.167-0</v>
          </cell>
          <cell r="B5513" t="str">
            <v>INSTALACAO DE PONTO DE LUZ APARENTE SOBRE MADEIRAM.</v>
          </cell>
          <cell r="C5513" t="str">
            <v>UN</v>
          </cell>
        </row>
        <row r="5514">
          <cell r="A5514" t="str">
            <v>15.015.168-0</v>
          </cell>
          <cell r="B5514" t="str">
            <v>INSTALACAO DE INTERRUPTOR DE SOBREPOR DE 1 SECAO</v>
          </cell>
          <cell r="C5514" t="str">
            <v>UN</v>
          </cell>
        </row>
        <row r="5515">
          <cell r="A5515" t="str">
            <v>15.015.171-0</v>
          </cell>
          <cell r="B5515" t="str">
            <v>INSTALACAO DE PONTO DE FORCA ATE 2CV, EQUIV. A 2 VARAS DE ELETR. DE PVC RIGIDO DE 1/2"</v>
          </cell>
          <cell r="C5515" t="str">
            <v>UN</v>
          </cell>
        </row>
        <row r="5516">
          <cell r="A5516" t="str">
            <v>15.015.173-0</v>
          </cell>
          <cell r="B5516" t="str">
            <v>INSTALACAO DE PONTO DE FORCA ATE 4CV, EQUIV. A 2 VARAS DE ELETR. DE PVC RIGIDO DE 3/4"</v>
          </cell>
          <cell r="C5516" t="str">
            <v>UN</v>
          </cell>
        </row>
        <row r="5517">
          <cell r="A5517" t="str">
            <v>15.015.175-0</v>
          </cell>
          <cell r="B5517" t="str">
            <v>INSTALACAO DE PONTO DE FORCA P/ 5CV, EQUIV. A 2 VARAS DE ELETR. DE PVC RIGIDO DE 3/4"</v>
          </cell>
          <cell r="C5517" t="str">
            <v>UN</v>
          </cell>
        </row>
        <row r="5518">
          <cell r="A5518" t="str">
            <v>15.015.177-0</v>
          </cell>
          <cell r="B5518" t="str">
            <v>INSTALACAO DE PONTO DE FORCA P/ 10CV, EQUIV. A 2 VARAS DE ELETR. DE PVC RIGIDO DE 1"</v>
          </cell>
          <cell r="C5518" t="str">
            <v>UN</v>
          </cell>
        </row>
        <row r="5519">
          <cell r="A5519" t="str">
            <v>15.015.179-0</v>
          </cell>
          <cell r="B5519" t="str">
            <v>INSTALACAO DE PONTO DE FORCA P/ 15CV, EQUIV. A 2 VARAS DE ELETR. DE PVC RIGIDO DE 1.1/2"</v>
          </cell>
          <cell r="C5519" t="str">
            <v>UN</v>
          </cell>
        </row>
        <row r="5520">
          <cell r="A5520" t="str">
            <v>15.015.191-0</v>
          </cell>
          <cell r="B5520" t="str">
            <v>INSTALACAO DE PONTO DE TOMADA EQUIV. A 2 VARAS DE ELETR. DEPVC RIGIDO DE 3/4"</v>
          </cell>
          <cell r="C5520" t="str">
            <v>UN</v>
          </cell>
        </row>
        <row r="5521">
          <cell r="A5521" t="str">
            <v>15.015.192-0</v>
          </cell>
          <cell r="B5521" t="str">
            <v>INSTALACAO DE PONTO DE TOMADA EQUIV. A 2 VARAS DE ELETR. DEPVC RIGIDO DE 1/2"</v>
          </cell>
          <cell r="C5521" t="str">
            <v>UN</v>
          </cell>
        </row>
        <row r="5522">
          <cell r="A5522" t="str">
            <v>15.015.194-0</v>
          </cell>
          <cell r="B5522" t="str">
            <v>INSTALACAO DE 1 CONJ. DE 2 TOMADAS, EQUIV. A 3 VARAS DE ELETR. DE PVC RIGIDO DE 3/4"</v>
          </cell>
          <cell r="C5522" t="str">
            <v>UN</v>
          </cell>
        </row>
        <row r="5523">
          <cell r="A5523" t="str">
            <v>15.015.195-0</v>
          </cell>
          <cell r="B5523" t="str">
            <v>INSTALACAO DE 1 CONJ. DE 2 TOMADAS, EQUIV. A 3 VARAS DE ELETR. DE PVC RIGIDO DE 1/2"</v>
          </cell>
          <cell r="C5523" t="str">
            <v>UN</v>
          </cell>
        </row>
        <row r="5524">
          <cell r="A5524" t="str">
            <v>15.015.197-0</v>
          </cell>
          <cell r="B5524" t="str">
            <v>INSTALACAO DE 1 CONJ. DE 3 TOMADAS, EQUIV. A 4 VARAS DE ELETR. DE PVC RIGIDO DE 3/4"</v>
          </cell>
          <cell r="C5524" t="str">
            <v>UN</v>
          </cell>
        </row>
        <row r="5525">
          <cell r="A5525" t="str">
            <v>15.015.198-0</v>
          </cell>
          <cell r="B5525" t="str">
            <v>INSTALACAO DE 1 CONJ. DE 3 TOMADAS, EQUIV. A 4 VARAS DE ELETR. DE PVC RIGIDO DE 1/2"</v>
          </cell>
          <cell r="C5525" t="str">
            <v>UN</v>
          </cell>
        </row>
        <row r="5526">
          <cell r="A5526" t="str">
            <v>15.015.200-0</v>
          </cell>
          <cell r="B5526" t="str">
            <v>INSTALACAO DE 1 CONJ. DE 4 TOMADAS, EQUIV. A 5 VARAS DE ELETR. DE PVC RIGIDO DE 3/4"</v>
          </cell>
          <cell r="C5526" t="str">
            <v>UN</v>
          </cell>
        </row>
        <row r="5527">
          <cell r="A5527" t="str">
            <v>15.015.201-0</v>
          </cell>
          <cell r="B5527" t="str">
            <v>INSTALACAO DE 1 CONJ. DE 4 TOMADAS, EQUIV. A 5 VARAS DE ELETR. DE PVC RIGIDO DE 1/2"</v>
          </cell>
          <cell r="C5527" t="str">
            <v>UN</v>
          </cell>
        </row>
        <row r="5528">
          <cell r="A5528" t="str">
            <v>15.015.203-0</v>
          </cell>
          <cell r="B5528" t="str">
            <v>INSTALACAO DE PONTO DE TELEFONE, COMPREEND. 5 VARAS DE ELETR. DE 3/4", CONEXOES E CX.</v>
          </cell>
          <cell r="C5528" t="str">
            <v>UN</v>
          </cell>
        </row>
        <row r="5529">
          <cell r="A5529" t="str">
            <v>15.015.205-0</v>
          </cell>
          <cell r="B5529" t="str">
            <v>INSTALACAO DE PONTO DE CAMPAINHA, COMPREEND. 2 VARAS DE ELETR. DE 1/2", 18,00M DE FIO 0,75MM2, BOTAO E CIGARRA</v>
          </cell>
          <cell r="C5529" t="str">
            <v>UN</v>
          </cell>
        </row>
        <row r="5530">
          <cell r="A5530" t="str">
            <v>15.015.207-0</v>
          </cell>
          <cell r="B5530" t="str">
            <v>INSTALACAO DE PONTO DE CAMPAINHA DE ALTA POTENCIA, C/ELETR.DE 3/4", FIO 1,5MM2, BOTOEIRA E CAMPAINHA</v>
          </cell>
          <cell r="C5530" t="str">
            <v>UN</v>
          </cell>
        </row>
        <row r="5531">
          <cell r="A5531" t="str">
            <v>15.015.209-0</v>
          </cell>
          <cell r="B5531" t="str">
            <v>INSTALACAO E ASSENT. DE ELETR., CONEXOES, CX., FIOS E CABOSP/INSTAL. TELEFONICA SUBTER. PADRAO CEHAB, TIPO B 39</v>
          </cell>
          <cell r="C5531" t="str">
            <v>UN</v>
          </cell>
        </row>
        <row r="5532">
          <cell r="A5532" t="str">
            <v>15.015.211-0</v>
          </cell>
          <cell r="B5532" t="str">
            <v>INSTALACAO E ASSENT. DE ELETR., CONEXOES, CX., FIOS E CABOSP/INSTAL. TELEFONICA SUBTER. PADRAO CEHAB, TIPO B 50</v>
          </cell>
          <cell r="C5532" t="str">
            <v>UN</v>
          </cell>
        </row>
        <row r="5533">
          <cell r="A5533" t="str">
            <v>15.015.999-0</v>
          </cell>
          <cell r="B5533" t="str">
            <v>INDICE DA FAMILIA</v>
          </cell>
        </row>
        <row r="5534">
          <cell r="A5534" t="str">
            <v>15.016.010-0</v>
          </cell>
          <cell r="B5534" t="str">
            <v>INSTALACAO DE PONTO DE LUZ EQUIV. A 2 VARAS DE ELETR. RIGIDO, DE Fº GALV. LEVE, DE 3/4"</v>
          </cell>
          <cell r="C5534" t="str">
            <v>UN</v>
          </cell>
        </row>
        <row r="5535">
          <cell r="A5535" t="str">
            <v>15.016.015-0</v>
          </cell>
          <cell r="B5535" t="str">
            <v>INSTALACAO DE PONTO DE LUZ EQUIV. A 2 VARAS DE ELETR. RIGIDO, DE Fº GALV. LEVE, DE 1/2"</v>
          </cell>
          <cell r="C5535" t="str">
            <v>UN</v>
          </cell>
        </row>
        <row r="5536">
          <cell r="A5536" t="str">
            <v>15.016.030-0</v>
          </cell>
          <cell r="B5536" t="str">
            <v>INSTALACAO DE 1 CONJ. DE 2 PONTOS DE LUZ EQUIV. A 5 VARAS DEELETR. RIGIDO, DE Fº GALV. LEVE, DE 3/4"</v>
          </cell>
          <cell r="C5536" t="str">
            <v>UN</v>
          </cell>
        </row>
        <row r="5537">
          <cell r="A5537" t="str">
            <v>15.016.045-0</v>
          </cell>
          <cell r="B5537" t="str">
            <v>INSTALACAO DE 1 CONJ. DE 3 PONTOS DE LUZ EQUIV. A 6 VARAS DEELETR. RIGIDO, DE Fº GALV. LEVE, DE 3/4"</v>
          </cell>
          <cell r="C5537" t="str">
            <v>UN</v>
          </cell>
        </row>
        <row r="5538">
          <cell r="A5538" t="str">
            <v>15.016.060-0</v>
          </cell>
          <cell r="B5538" t="str">
            <v>INSTALACAO DE 1 CONJ. DE 4 PONTOS DE LUZ EQUIV. A 7 VARAS DEELETR. RIGIDO, DE Fº GALV. LEVE, DE 3/4"</v>
          </cell>
          <cell r="C5538" t="str">
            <v>UN</v>
          </cell>
        </row>
        <row r="5539">
          <cell r="A5539" t="str">
            <v>15.016.075-0</v>
          </cell>
          <cell r="B5539" t="str">
            <v>INSTALACAO DE 1 CONJ. DE 5 PONTOS DE LUZ EQUIV. A 8 VARAS DEELETR. RIGIDO, DE Fº GALV. LEVE, DE 3/4"</v>
          </cell>
          <cell r="C5539" t="str">
            <v>UN</v>
          </cell>
        </row>
        <row r="5540">
          <cell r="A5540" t="str">
            <v>15.016.090-0</v>
          </cell>
          <cell r="B5540" t="str">
            <v>INSTALACAO DE 1 CONJ. DE 6 PONTOS DE LUZ EQUIV. A 9 VARAS DEELETR. RIGIDO, DE Fº GALV. LEVE, DE 3/4"</v>
          </cell>
          <cell r="C5540" t="str">
            <v>UN</v>
          </cell>
        </row>
        <row r="5541">
          <cell r="A5541" t="str">
            <v>15.016.105-0</v>
          </cell>
          <cell r="B5541" t="str">
            <v>INSTALACAO DE 1 CONJ. DE 8 PONTOS DE LUZ EQUIV. A 10 VARAS DE ELETR. RIGIDO, DE Fº GALV. LEVE, DE 3/4"</v>
          </cell>
          <cell r="C5541" t="str">
            <v>UN</v>
          </cell>
        </row>
        <row r="5542">
          <cell r="A5542" t="str">
            <v>15.016.111-0</v>
          </cell>
          <cell r="B5542" t="str">
            <v>INSTALACAO DE 1 CONJ. DE 2 PONTOS DE LUZ EQUIV. A 3 VARAS DEELETR. RIGIDO, DE Fº GALV. LEVE, DE 3/4"</v>
          </cell>
          <cell r="C5542" t="str">
            <v>UN</v>
          </cell>
        </row>
        <row r="5543">
          <cell r="A5543" t="str">
            <v>15.016.114-0</v>
          </cell>
          <cell r="B5543" t="str">
            <v>INSTALACAO DE 1 CONJ. DE 3 PONTOS DE LUZ EQUIV. A 5 VARAS DEELETR. RIGIDO, DE Fº GALV. LEVE, DE 3/4"</v>
          </cell>
          <cell r="C5543" t="str">
            <v>UN</v>
          </cell>
        </row>
        <row r="5544">
          <cell r="A5544" t="str">
            <v>15.016.119-0</v>
          </cell>
          <cell r="B5544" t="str">
            <v>INSTALACAO DE 1 CONJ. DE 4 PONTOS DE LUZ EQUIV. A 6 VARAS DEELETR. RIGIDO, DE Fº GALV. LEVE, DE 3/4"</v>
          </cell>
          <cell r="C5544" t="str">
            <v>UN</v>
          </cell>
        </row>
        <row r="5545">
          <cell r="A5545" t="str">
            <v>15.016.130-0</v>
          </cell>
          <cell r="B5545" t="str">
            <v>INSTALACAO DE 1 CONJ. DE 5 PONTOS DE LUZ EQUIV. A 7 VARAS DEELETR. RIGIDO, DE Fº GALV. LEVE, DE 3/4"</v>
          </cell>
          <cell r="C5545" t="str">
            <v>UN</v>
          </cell>
        </row>
        <row r="5546">
          <cell r="A5546" t="str">
            <v>15.016.145-0</v>
          </cell>
          <cell r="B5546" t="str">
            <v>INSTALACAO DE 1 CONJ. DE 6 PONTOS DE LUZ EQUIV. A 8 VARAS DEELETR. RIGIDO, DE Fº GALV. LEVE, DE 3/4"</v>
          </cell>
          <cell r="C5546" t="str">
            <v>UN</v>
          </cell>
        </row>
        <row r="5547">
          <cell r="A5547" t="str">
            <v>15.016.160-0</v>
          </cell>
          <cell r="B5547" t="str">
            <v>INSTALACAO DE 1 CONJ. DE 8 PONTOS DE LUZ EQUIV. A 9 VARAS DEELETR. RIGIDO, DE Fº GALV. LEVE, DE 3/4"</v>
          </cell>
          <cell r="C5547" t="str">
            <v>UN</v>
          </cell>
        </row>
        <row r="5548">
          <cell r="A5548" t="str">
            <v>15.016.170-0</v>
          </cell>
          <cell r="B5548" t="str">
            <v>INSTALACAO DE PONTO DE FORCA ATE 2CV EQUIV. A 2 VARAS DE ELETR. RIGIDO, DE Fº GALV. LEVE, DE 1/2"</v>
          </cell>
          <cell r="C5548" t="str">
            <v>UN</v>
          </cell>
        </row>
        <row r="5549">
          <cell r="A5549" t="str">
            <v>15.016.172-0</v>
          </cell>
          <cell r="B5549" t="str">
            <v>INSTALACAO DE PONTO DE FORCA ATE 4CV, EQUIV. A 2 VARAS DE ELETR. RIGIDO, DE Fº GALV. LEVE, DE 3/4"</v>
          </cell>
          <cell r="C5549" t="str">
            <v>UN</v>
          </cell>
        </row>
        <row r="5550">
          <cell r="A5550" t="str">
            <v>15.016.174-0</v>
          </cell>
          <cell r="B5550" t="str">
            <v>INSTALACAO DE PONTO DE FORCA P/ 5CV, EQUIV. A 2 VARAS DE ELETR. RIGIDO, DE Fº GALV. LEVE, DE 3/4"</v>
          </cell>
          <cell r="C5550" t="str">
            <v>UN</v>
          </cell>
        </row>
        <row r="5551">
          <cell r="A5551" t="str">
            <v>15.016.176-0</v>
          </cell>
          <cell r="B5551" t="str">
            <v>INSTALACAO DE PONTO DE FORCA P/ 10CV, EQUIV. A 2 VARAS DE ELETR. RIGIDO, DE Fº GALV. LEVE, DE 1"</v>
          </cell>
          <cell r="C5551" t="str">
            <v>UN</v>
          </cell>
        </row>
        <row r="5552">
          <cell r="A5552" t="str">
            <v>15.016.178-0</v>
          </cell>
          <cell r="B5552" t="str">
            <v>INSTALACAO DE PONTO DE FORCA P/ 15CV, EQUIV. A 2 VARAS DE ELETR. RIGIDO, DE Fº GALV. LEVE, DE 1.1/2"</v>
          </cell>
          <cell r="C5552" t="str">
            <v>UN</v>
          </cell>
        </row>
        <row r="5553">
          <cell r="A5553" t="str">
            <v>15.016.190-0</v>
          </cell>
          <cell r="B5553" t="str">
            <v>INSTALACAO DE PONTO DE TOMADA EQUIV. A 2 VARAS DE ELETR. RIGIDO, DE Fº GALV. LEVE, DE 3/4"</v>
          </cell>
          <cell r="C5553" t="str">
            <v>UN</v>
          </cell>
        </row>
        <row r="5554">
          <cell r="A5554" t="str">
            <v>15.016.193-0</v>
          </cell>
          <cell r="B5554" t="str">
            <v>INSTALACAO DE 1 CONJ. DE 2 PONTOS DE TOMADA, EQUIV. A 3 VARAS DE ELETR. RIGIDO, DE Fº GALV. LEVE, DE 3/4"</v>
          </cell>
          <cell r="C5554" t="str">
            <v>UN</v>
          </cell>
        </row>
        <row r="5555">
          <cell r="A5555" t="str">
            <v>15.016.196-0</v>
          </cell>
          <cell r="B5555" t="str">
            <v>INSTALACAO DE 1 CONJ. DE 3 PONTOS DE TOMADA, EQUIV. A 4 VARAS DE ELETR. RIGIDO, DE Fº GALV. LEVE, DE 3/4"</v>
          </cell>
          <cell r="C5555" t="str">
            <v>UN</v>
          </cell>
        </row>
        <row r="5556">
          <cell r="A5556" t="str">
            <v>15.016.199-0</v>
          </cell>
          <cell r="B5556" t="str">
            <v>INSTALACAO DE 1 CONJ. DE 4 PONTOS DE TOMADA, EQUIV. A 5 VARAS DE ELETR. RIGIDO, DE Fº GALV. LEVE, DE 3/4"</v>
          </cell>
          <cell r="C5556" t="str">
            <v>UN</v>
          </cell>
        </row>
        <row r="5557">
          <cell r="A5557" t="str">
            <v>15.016.202-0</v>
          </cell>
          <cell r="B5557" t="str">
            <v>INSTALACAO DE PONTO DE TOMADA DE SOBREPOR</v>
          </cell>
          <cell r="C5557" t="str">
            <v>UN</v>
          </cell>
        </row>
        <row r="5558">
          <cell r="A5558" t="str">
            <v>15.016.999-0</v>
          </cell>
          <cell r="B5558" t="str">
            <v>INDICE DA FAMILIA</v>
          </cell>
        </row>
        <row r="5559">
          <cell r="A5559" t="str">
            <v>15.017.010-0</v>
          </cell>
          <cell r="B5559" t="str">
            <v>CONECTOR DE PRESSAO P/CABO DE 25MM2</v>
          </cell>
          <cell r="C5559" t="str">
            <v>UN</v>
          </cell>
        </row>
        <row r="5560">
          <cell r="A5560" t="str">
            <v>15.017.015-0</v>
          </cell>
          <cell r="B5560" t="str">
            <v>CONECTOR DE PRESSAO P/CABO DE 50MM2</v>
          </cell>
          <cell r="C5560" t="str">
            <v>UN</v>
          </cell>
        </row>
        <row r="5561">
          <cell r="A5561" t="str">
            <v>15.017.020-0</v>
          </cell>
          <cell r="B5561" t="str">
            <v>CONECTOR DE PRESSAO P/CABO DE 70MM2</v>
          </cell>
          <cell r="C5561" t="str">
            <v>UN</v>
          </cell>
        </row>
        <row r="5562">
          <cell r="A5562" t="str">
            <v>15.017.025-0</v>
          </cell>
          <cell r="B5562" t="str">
            <v>CONECTOR DE PRESSAO P/CABO DE 95MM2</v>
          </cell>
          <cell r="C5562" t="str">
            <v>UN</v>
          </cell>
        </row>
        <row r="5563">
          <cell r="A5563" t="str">
            <v>15.017.030-0</v>
          </cell>
          <cell r="B5563" t="str">
            <v>CONECTOR DE PRESSAO P/CABO DE 120MM2</v>
          </cell>
          <cell r="C5563" t="str">
            <v>UN</v>
          </cell>
        </row>
        <row r="5564">
          <cell r="A5564" t="str">
            <v>15.017.035-0</v>
          </cell>
          <cell r="B5564" t="str">
            <v>CONECTOR DE PRESSAO P/CABO DE 150MM2</v>
          </cell>
          <cell r="C5564" t="str">
            <v>UN</v>
          </cell>
        </row>
        <row r="5565">
          <cell r="A5565" t="str">
            <v>15.017.040-0</v>
          </cell>
          <cell r="B5565" t="str">
            <v>CONECTOR DE PRESSAO P/CABO DE 185MM2</v>
          </cell>
          <cell r="C5565" t="str">
            <v>UN</v>
          </cell>
        </row>
        <row r="5566">
          <cell r="A5566" t="str">
            <v>15.017.045-0</v>
          </cell>
          <cell r="B5566" t="str">
            <v>CONECTOR DE PRESSAO P/CABO DE 240MM2</v>
          </cell>
          <cell r="C5566" t="str">
            <v>UN</v>
          </cell>
        </row>
        <row r="5567">
          <cell r="A5567" t="str">
            <v>15.017.050-0</v>
          </cell>
          <cell r="B5567" t="str">
            <v>CONECTOR DE PRESSAO P/CABO DE 300MM2</v>
          </cell>
          <cell r="C5567" t="str">
            <v>UN</v>
          </cell>
        </row>
        <row r="5568">
          <cell r="A5568" t="str">
            <v>15.017.055-0</v>
          </cell>
          <cell r="B5568" t="str">
            <v>CONECTOR EM BRONZE, P/CABO DE 6 A 25MM2, P/FIX. DE 1 OU 2 CONDUTORES A SUPERF. PLANA</v>
          </cell>
          <cell r="C5568" t="str">
            <v>UN</v>
          </cell>
        </row>
        <row r="5569">
          <cell r="A5569" t="str">
            <v>15.017.060-0</v>
          </cell>
          <cell r="B5569" t="str">
            <v>CONECTOR EM BRONZE, P/CABO DE 50MM2, P/FIX. DE 1 OU 2 CONDUTORES A SUPERF. PLANA</v>
          </cell>
          <cell r="C5569" t="str">
            <v>UN</v>
          </cell>
        </row>
        <row r="5570">
          <cell r="A5570" t="str">
            <v>15.017.065-0</v>
          </cell>
          <cell r="B5570" t="str">
            <v>CONECTOR EM BRONZE, P/CABO DE 70MM2, P/FIX. DE 1 OU 2 CONDUTORES A SUPERF. PLANA</v>
          </cell>
          <cell r="C5570" t="str">
            <v>UN</v>
          </cell>
        </row>
        <row r="5571">
          <cell r="A5571" t="str">
            <v>15.017.070-0</v>
          </cell>
          <cell r="B5571" t="str">
            <v>CONECTOR EM BRONZE, P/CABO DE 95 A 120MM2, P/FIX. DE 1 OU 2CONDUTORES A SUPERF. PLANA</v>
          </cell>
          <cell r="C5571" t="str">
            <v>UN</v>
          </cell>
        </row>
        <row r="5572">
          <cell r="A5572" t="str">
            <v>15.017.075-0</v>
          </cell>
          <cell r="B5572" t="str">
            <v>CONECTOR EM BRONZE, P/CABO DE 150MM2, P/FIX. DE 1 OU 2 CONDUTORES A SUPERF. PLANA</v>
          </cell>
          <cell r="C5572" t="str">
            <v>UN</v>
          </cell>
        </row>
        <row r="5573">
          <cell r="A5573" t="str">
            <v>15.017.080-0</v>
          </cell>
          <cell r="B5573" t="str">
            <v>CONECTOR MEC. SPLIT-BOLT, S/SOLDA, P/CABO DE 6MM2</v>
          </cell>
          <cell r="C5573" t="str">
            <v>UN</v>
          </cell>
        </row>
        <row r="5574">
          <cell r="A5574" t="str">
            <v>15.017.085-0</v>
          </cell>
          <cell r="B5574" t="str">
            <v>CONECTOR MEC. SPLIT-BOLT, S/SOLDA, P/CABO DE 10MM2</v>
          </cell>
          <cell r="C5574" t="str">
            <v>UN</v>
          </cell>
        </row>
        <row r="5575">
          <cell r="A5575" t="str">
            <v>15.017.090-0</v>
          </cell>
          <cell r="B5575" t="str">
            <v>CONECTOR MEC. SPLIT-BOLT, S/SOLDA, P/CABO DE 16MM2</v>
          </cell>
          <cell r="C5575" t="str">
            <v>UN</v>
          </cell>
        </row>
        <row r="5576">
          <cell r="A5576" t="str">
            <v>15.017.095-0</v>
          </cell>
          <cell r="B5576" t="str">
            <v>CONECTOR MEC. SPLIT-BOLT, S/SOLDA, P/CABO DE 25MM2</v>
          </cell>
          <cell r="C5576" t="str">
            <v>UN</v>
          </cell>
        </row>
        <row r="5577">
          <cell r="A5577" t="str">
            <v>15.017.100-0</v>
          </cell>
          <cell r="B5577" t="str">
            <v>CONECTOR MEC. SPLIT-BOLT, S/SOLDA, P/CABO DE 50MM2</v>
          </cell>
          <cell r="C5577" t="str">
            <v>UN</v>
          </cell>
        </row>
        <row r="5578">
          <cell r="A5578" t="str">
            <v>15.017.105-0</v>
          </cell>
          <cell r="B5578" t="str">
            <v>CONECTOR MEC. SPLIT-BOLT, S/SOLDA, P/CABO DE 70MM2</v>
          </cell>
          <cell r="C5578" t="str">
            <v>UN</v>
          </cell>
        </row>
        <row r="5579">
          <cell r="A5579" t="str">
            <v>15.017.110-0</v>
          </cell>
          <cell r="B5579" t="str">
            <v>CONECTOR MEC. SPLIT-BOLT, S/SOLDA, P/CABO DE 95MM2</v>
          </cell>
          <cell r="C5579" t="str">
            <v>UN</v>
          </cell>
        </row>
        <row r="5580">
          <cell r="A5580" t="str">
            <v>15.017.115-0</v>
          </cell>
          <cell r="B5580" t="str">
            <v>CONECTOR MEC. SPLIT-BOLT, S/SOLDA, P/CABO DE 120MM2</v>
          </cell>
          <cell r="C5580" t="str">
            <v>UN</v>
          </cell>
        </row>
        <row r="5581">
          <cell r="A5581" t="str">
            <v>15.017.120-0</v>
          </cell>
          <cell r="B5581" t="str">
            <v>CONECTOR MEC. SPLIT-BOLT, S/SOLDA, P/CABO DE 150MM2</v>
          </cell>
          <cell r="C5581" t="str">
            <v>UN</v>
          </cell>
        </row>
        <row r="5582">
          <cell r="A5582" t="str">
            <v>15.017.125-0</v>
          </cell>
          <cell r="B5582" t="str">
            <v>CONECTOR MEC. SPLIT-BOLT, S/SOLDA, P/CABO DE 240 E 300MM2</v>
          </cell>
          <cell r="C5582" t="str">
            <v>UN</v>
          </cell>
        </row>
        <row r="5583">
          <cell r="A5583" t="str">
            <v>15.017.130-0</v>
          </cell>
          <cell r="B5583" t="str">
            <v>TERMINAL MEC. P/CONDUTOR DE COBRE, TIPO ESPECIAL, P/CABO DE16 E 25MM2</v>
          </cell>
          <cell r="C5583" t="str">
            <v>UN</v>
          </cell>
        </row>
        <row r="5584">
          <cell r="A5584" t="str">
            <v>15.017.135-0</v>
          </cell>
          <cell r="B5584" t="str">
            <v>TERMINAL MEC. P/CONDUTOR DE COBRE, TIPO ESPECIAL, P/CABO DE50 E 70MM2</v>
          </cell>
          <cell r="C5584" t="str">
            <v>UN</v>
          </cell>
        </row>
        <row r="5585">
          <cell r="A5585" t="str">
            <v>15.017.140-0</v>
          </cell>
          <cell r="B5585" t="str">
            <v>TERMINAL MEC. P/CONDUTOR DE COBRE, TIPO ESPECIAL, P/CABO DE95 E 120MM2</v>
          </cell>
          <cell r="C5585" t="str">
            <v>UN</v>
          </cell>
        </row>
        <row r="5586">
          <cell r="A5586" t="str">
            <v>15.017.145-0</v>
          </cell>
          <cell r="B5586" t="str">
            <v>TERMINAL MEC. P/CONDUTOR DE COBRE, TIPO ESPECIAL, P/CABO DE150 E 185MM2</v>
          </cell>
          <cell r="C5586" t="str">
            <v>UN</v>
          </cell>
        </row>
        <row r="5587">
          <cell r="A5587" t="str">
            <v>15.017.150-0</v>
          </cell>
          <cell r="B5587" t="str">
            <v>TERMINAL MEC. P/CONDUTOR DE COBRE, TIPO ESPECIAL, P/CABO DE240 E 300MM2</v>
          </cell>
          <cell r="C5587" t="str">
            <v>UN</v>
          </cell>
        </row>
        <row r="5588">
          <cell r="A5588" t="str">
            <v>15.017.999-0</v>
          </cell>
          <cell r="B5588" t="str">
            <v>INDICE DA FAMILIA</v>
          </cell>
        </row>
        <row r="5589">
          <cell r="A5589" t="str">
            <v>15.018.010-0</v>
          </cell>
          <cell r="B5589" t="str">
            <v>CAIXA DE LIGACAO DE ALUMINIO SILICO, TIPO CONDULETE, NO FORMATO B, DIAM. DE 1/2"</v>
          </cell>
          <cell r="C5589" t="str">
            <v>UN</v>
          </cell>
        </row>
        <row r="5590">
          <cell r="A5590" t="str">
            <v>15.018.015-0</v>
          </cell>
          <cell r="B5590" t="str">
            <v>CAIXA DE LIGACAO DE ALUMINIO SILICO, TIPO CONDULETE, NO FORMATO B, DIAM. DE 3/4"</v>
          </cell>
          <cell r="C5590" t="str">
            <v>UN</v>
          </cell>
        </row>
        <row r="5591">
          <cell r="A5591" t="str">
            <v>15.018.020-0</v>
          </cell>
          <cell r="B5591" t="str">
            <v>CAIXA DE LIGACAO DE ALUMINIO SILICO, TIPO CONDULETE, NO FORMATO B, DIAM. DE 1"</v>
          </cell>
          <cell r="C5591" t="str">
            <v>UN</v>
          </cell>
        </row>
        <row r="5592">
          <cell r="A5592" t="str">
            <v>15.018.025-0</v>
          </cell>
          <cell r="B5592" t="str">
            <v>CAIXA DE LIGACAO DE ALUMINIO SILICO, TIPO CONDULETE, NO FORMATO C, DIAM. DE 1/2"</v>
          </cell>
          <cell r="C5592" t="str">
            <v>UN</v>
          </cell>
        </row>
        <row r="5593">
          <cell r="A5593" t="str">
            <v>15.018.030-0</v>
          </cell>
          <cell r="B5593" t="str">
            <v>CAIXA DE LIGACAO DE ALUMINIO SILICO, TIPO CONDULETE, NO FORMATO C, DIAM. DE 3/4"</v>
          </cell>
          <cell r="C5593" t="str">
            <v>UN</v>
          </cell>
        </row>
        <row r="5594">
          <cell r="A5594" t="str">
            <v>15.018.035-0</v>
          </cell>
          <cell r="B5594" t="str">
            <v>CAIXA DE LIGACAO DE ALUMINIO SILICO, TIPO CONDULETE, NO FORMATO C, DIAM. DE 1"</v>
          </cell>
          <cell r="C5594" t="str">
            <v>UN</v>
          </cell>
        </row>
        <row r="5595">
          <cell r="A5595" t="str">
            <v>15.018.040-0</v>
          </cell>
          <cell r="B5595" t="str">
            <v>CAIXA DE LIGACAO DE ALUMINIO SILICO, TIPO CONDULETE, NO FORMATO E, DIAM. DE 1/2"</v>
          </cell>
          <cell r="C5595" t="str">
            <v>UN</v>
          </cell>
        </row>
        <row r="5596">
          <cell r="A5596" t="str">
            <v>15.018.050-0</v>
          </cell>
          <cell r="B5596" t="str">
            <v>CAIXA DE LIGACAO DE ALUMINIO SILICO, TIPO CONDULETE, NO FORMATO E, DIAM. DE 3/4"</v>
          </cell>
          <cell r="C5596" t="str">
            <v>UN</v>
          </cell>
        </row>
        <row r="5597">
          <cell r="A5597" t="str">
            <v>15.018.055-0</v>
          </cell>
          <cell r="B5597" t="str">
            <v>CAIXA DE LIGACAO DE ALUMINIO SILICO, TIPO CONDULETE, NO FORMATO E, DIAM.DE 1"</v>
          </cell>
          <cell r="C5597" t="str">
            <v>UN</v>
          </cell>
        </row>
        <row r="5598">
          <cell r="A5598" t="str">
            <v>15.018.060-0</v>
          </cell>
          <cell r="B5598" t="str">
            <v>CAIXA DE LIGACAO DE ALUMINIO SILICO, TIPO CONDULETE, NO FORMATO LB, DIAM. DE 1/2"</v>
          </cell>
          <cell r="C5598" t="str">
            <v>UN</v>
          </cell>
        </row>
        <row r="5599">
          <cell r="A5599" t="str">
            <v>15.018.065-0</v>
          </cell>
          <cell r="B5599" t="str">
            <v>CAIXA DE LIGACAO DE ALUMINIO SILICO, TIPO CONDULETE, NO FORMATO LB, DIAM. DE 3/4"</v>
          </cell>
          <cell r="C5599" t="str">
            <v>UN</v>
          </cell>
        </row>
        <row r="5600">
          <cell r="A5600" t="str">
            <v>15.018.070-0</v>
          </cell>
          <cell r="B5600" t="str">
            <v>CAIXA DE LIGACAO DE ALUMINIO SILICO, TIPO CONDULETE, NO FORMATO LB, DIAM. DE 1"</v>
          </cell>
          <cell r="C5600" t="str">
            <v>UN</v>
          </cell>
        </row>
        <row r="5601">
          <cell r="A5601" t="str">
            <v>15.018.075-0</v>
          </cell>
          <cell r="B5601" t="str">
            <v>CAIXA DE LIGACAO DE ALUMINIO SILICO, TIPO CONDULETE, NO FORMATO LL, DIAM. DE 1/2"</v>
          </cell>
          <cell r="C5601" t="str">
            <v>UN</v>
          </cell>
        </row>
        <row r="5602">
          <cell r="A5602" t="str">
            <v>15.018.080-0</v>
          </cell>
          <cell r="B5602" t="str">
            <v>CAIXA DE LIGACAO DE ALUMINIO SILICO, TIPO CONDULETE, NO FORMATO LL, DIAM. DE 3/4"</v>
          </cell>
          <cell r="C5602" t="str">
            <v>UN</v>
          </cell>
        </row>
        <row r="5603">
          <cell r="A5603" t="str">
            <v>15.018.085-0</v>
          </cell>
          <cell r="B5603" t="str">
            <v>CAIXA DE LIGACAO DE ALUMINIO SILICO, TIPO CONDULETE, NO FORMATO LL, DIAM. DE 1"</v>
          </cell>
          <cell r="C5603" t="str">
            <v>UN</v>
          </cell>
        </row>
        <row r="5604">
          <cell r="A5604" t="str">
            <v>15.018.090-0</v>
          </cell>
          <cell r="B5604" t="str">
            <v>CAIXA DE LIGACAO DE ALUMINIO SILICO, TIPO CONDULETE, NO FORMATO X, DIAM. DE 1/2"</v>
          </cell>
          <cell r="C5604" t="str">
            <v>UN</v>
          </cell>
        </row>
        <row r="5605">
          <cell r="A5605" t="str">
            <v>15.018.095-0</v>
          </cell>
          <cell r="B5605" t="str">
            <v>CAIXA DE LIGACAO DE ALUMINIO SILICO, TIPO CONDULETE, NO FORMATO X, DIAM. DE 3/4"</v>
          </cell>
          <cell r="C5605" t="str">
            <v>UN</v>
          </cell>
        </row>
        <row r="5606">
          <cell r="A5606" t="str">
            <v>15.018.100-0</v>
          </cell>
          <cell r="B5606" t="str">
            <v>CAIXA DE LIGACAO DE ALUMINIO SILICO, TIPO CONDULETE, NO FORMATO X, DIAM. DE 1"</v>
          </cell>
          <cell r="C5606" t="str">
            <v>UN</v>
          </cell>
        </row>
        <row r="5607">
          <cell r="A5607" t="str">
            <v>15.018.105-0</v>
          </cell>
          <cell r="B5607" t="str">
            <v>CAIXA DE LIGACAO DE ALUMINIO SILICO, TIPO CONDULETE, NO FORMATO T, DIAM. DE 1/2"</v>
          </cell>
          <cell r="C5607" t="str">
            <v>UN</v>
          </cell>
        </row>
        <row r="5608">
          <cell r="A5608" t="str">
            <v>15.018.110-0</v>
          </cell>
          <cell r="B5608" t="str">
            <v>CAIXA DE LIGACAO DE ALUMINIO SILICO, TIPO CONDULETE, NO FORMATO T, DIAM. DE 3/4"</v>
          </cell>
          <cell r="C5608" t="str">
            <v>UN</v>
          </cell>
        </row>
        <row r="5609">
          <cell r="A5609" t="str">
            <v>15.018.115-0</v>
          </cell>
          <cell r="B5609" t="str">
            <v>CAIXA DE LIGACAO DE ALUMINIO SILICO, TIPO CONDULETE, NO FORMATO T, DIAM. DE 1"</v>
          </cell>
          <cell r="C5609" t="str">
            <v>UN</v>
          </cell>
        </row>
        <row r="5610">
          <cell r="A5610" t="str">
            <v>15.018.120-0</v>
          </cell>
          <cell r="B5610" t="str">
            <v>CAIXA ESTAMPADA 2" X 4"</v>
          </cell>
          <cell r="C5610" t="str">
            <v>UN</v>
          </cell>
        </row>
        <row r="5611">
          <cell r="A5611" t="str">
            <v>15.018.125-0</v>
          </cell>
          <cell r="B5611" t="str">
            <v>CAIXA ESTAMPADA 3" X 3"</v>
          </cell>
          <cell r="C5611" t="str">
            <v>UN</v>
          </cell>
        </row>
        <row r="5612">
          <cell r="A5612" t="str">
            <v>15.018.130-0</v>
          </cell>
          <cell r="B5612" t="str">
            <v>CAIXA ESTAMPADA 4" X 4"</v>
          </cell>
          <cell r="C5612" t="str">
            <v>UN</v>
          </cell>
        </row>
        <row r="5613">
          <cell r="A5613" t="str">
            <v>15.018.136-0</v>
          </cell>
          <cell r="B5613" t="str">
            <v>CAIXA DE PASSAGEM Nº1 P/TELEFONE, MED. 10 X 10 X 5CM</v>
          </cell>
          <cell r="C5613" t="str">
            <v>UN</v>
          </cell>
        </row>
        <row r="5614">
          <cell r="A5614" t="str">
            <v>15.018.140-0</v>
          </cell>
          <cell r="B5614" t="str">
            <v>CAIXA DE PASSAGEM Nº2 P/TELEFONE, MED. 20 X 20 X 13,5CM</v>
          </cell>
          <cell r="C5614" t="str">
            <v>UN</v>
          </cell>
        </row>
        <row r="5615">
          <cell r="A5615" t="str">
            <v>15.018.145-0</v>
          </cell>
          <cell r="B5615" t="str">
            <v>CAIXA DE PASSAGEM Nº3 P/TELEFONE, MED. 40 X 40 X 13,5CM</v>
          </cell>
          <cell r="C5615" t="str">
            <v>UN</v>
          </cell>
        </row>
        <row r="5616">
          <cell r="A5616" t="str">
            <v>15.018.150-0</v>
          </cell>
          <cell r="B5616" t="str">
            <v>CAIXA DE PASSAGEM Nº4 P/TELEFONE, MED. 60 X 60 X 13,5CM</v>
          </cell>
          <cell r="C5616" t="str">
            <v>UN</v>
          </cell>
        </row>
        <row r="5617">
          <cell r="A5617" t="str">
            <v>15.018.155-0</v>
          </cell>
          <cell r="B5617" t="str">
            <v>CAIXA DE PASSAGEM Nº5 P/TELEFONE, MED. 80 X 80 X 13,5CM</v>
          </cell>
          <cell r="C5617" t="str">
            <v>UN</v>
          </cell>
        </row>
        <row r="5618">
          <cell r="A5618" t="str">
            <v>15.018.160-0</v>
          </cell>
          <cell r="B5618" t="str">
            <v>CAIXA DE PASSAGEM Nº6 P/TELEFONE, MED. 120 X 120 X 13,5CM</v>
          </cell>
          <cell r="C5618" t="str">
            <v>UN</v>
          </cell>
        </row>
        <row r="5619">
          <cell r="A5619" t="str">
            <v>15.018.165-0</v>
          </cell>
          <cell r="B5619" t="str">
            <v>CAIXA DE PASSAGEM Nº7 P/TELEFONE, MED. 150 X 150 X 16,8CM</v>
          </cell>
          <cell r="C5619" t="str">
            <v>UN</v>
          </cell>
        </row>
        <row r="5620">
          <cell r="A5620" t="str">
            <v>15.018.170-0</v>
          </cell>
          <cell r="B5620" t="str">
            <v>CAIXA DE PASSAGEM Nº8 P/TELEFONE, MED. 200 X 200 X 21,8CM</v>
          </cell>
          <cell r="C5620" t="str">
            <v>UN</v>
          </cell>
        </row>
        <row r="5621">
          <cell r="A5621" t="str">
            <v>15.018.999-0</v>
          </cell>
          <cell r="B5621" t="str">
            <v>INDICE DA FAMILIA</v>
          </cell>
        </row>
        <row r="5622">
          <cell r="A5622" t="str">
            <v>15.019.010-0</v>
          </cell>
          <cell r="B5622" t="str">
            <v>TOMADA DE PISO SIMPLES, EM CORPO DE ALUMINIO FUNDIDO E TAMPADE LATAO POLIDO, 30A/380V</v>
          </cell>
          <cell r="C5622" t="str">
            <v>UN</v>
          </cell>
        </row>
        <row r="5623">
          <cell r="A5623" t="str">
            <v>15.019.015-0</v>
          </cell>
          <cell r="B5623" t="str">
            <v>TOMADA DUPLA DE PISO, EM CORPO DE ALUMINIO FUNDIDO E TAMPA DE LATAO POLIDO, 30A/380V</v>
          </cell>
          <cell r="C5623" t="str">
            <v>UN</v>
          </cell>
        </row>
        <row r="5624">
          <cell r="A5624" t="str">
            <v>15.019.020-0</v>
          </cell>
          <cell r="B5624" t="str">
            <v>INTERRUPTOR DE EMBUTIR C/ 1 TECLA SIMPLES FOSFORESCENTE E PLACA</v>
          </cell>
          <cell r="C5624" t="str">
            <v>UN</v>
          </cell>
        </row>
        <row r="5625">
          <cell r="A5625" t="str">
            <v>15.019.025-0</v>
          </cell>
          <cell r="B5625" t="str">
            <v>INTERRUPTOR DE EMBUTIR C/ 2 PLACAS SIMPLES FOSFORESCENTES EPLACA</v>
          </cell>
          <cell r="C5625" t="str">
            <v>UN</v>
          </cell>
        </row>
        <row r="5626">
          <cell r="A5626" t="str">
            <v>15.019.030-0</v>
          </cell>
          <cell r="B5626" t="str">
            <v>INTERRUPTOR DE EMBUTIR C/ 3 TECLAS SIMPLES FOSFORESCENTES EPLACA</v>
          </cell>
          <cell r="C5626" t="str">
            <v>UN</v>
          </cell>
        </row>
        <row r="5627">
          <cell r="A5627" t="str">
            <v>15.019.035-0</v>
          </cell>
          <cell r="B5627" t="str">
            <v>INTERRUPTOR THREE-WAY DE EMBUTIR C/TECLA FOSFORESCENTE, INCL. A PLACA</v>
          </cell>
          <cell r="C5627" t="str">
            <v>UN</v>
          </cell>
        </row>
        <row r="5628">
          <cell r="A5628" t="str">
            <v>15.019.040-0</v>
          </cell>
          <cell r="B5628" t="str">
            <v>CONJUNTO DE EMBUTIR COMPOSTO DE 1 TECLA PARALELA E TOMADA UNIVERSAL REDONDA FOSFORESCENTE E PLACA</v>
          </cell>
          <cell r="C5628" t="str">
            <v>UN</v>
          </cell>
        </row>
        <row r="5629">
          <cell r="A5629" t="str">
            <v>15.019.045-0</v>
          </cell>
          <cell r="B5629" t="str">
            <v>CONJUNTO DE EMBUTIR COMPOSTO DE 2 TECLAS PARALELAS E TOMADASIMPLES FOSFORESCENTE E PLACA</v>
          </cell>
          <cell r="C5629" t="str">
            <v>UN</v>
          </cell>
        </row>
        <row r="5630">
          <cell r="A5630" t="str">
            <v>15.019.050-0</v>
          </cell>
          <cell r="B5630" t="str">
            <v>TOMADA UNIVERSAL, DE EMBUTIR, FOSFORESCENTE, C/PLACA</v>
          </cell>
          <cell r="C5630" t="str">
            <v>UN</v>
          </cell>
        </row>
        <row r="5631">
          <cell r="A5631" t="str">
            <v>15.019.055-0</v>
          </cell>
          <cell r="B5631" t="str">
            <v>TOMADA EXTERNA UNIVERSAL, DE EMBUTIR, C/PLACA</v>
          </cell>
          <cell r="C5631" t="str">
            <v>UN</v>
          </cell>
        </row>
        <row r="5632">
          <cell r="A5632" t="str">
            <v>15.019.060-0</v>
          </cell>
          <cell r="B5632" t="str">
            <v>TOMADA DE BAQUELITE, DE SOBREPOR, REVESTIDA DE BORRACHA, TRIPOLAR 15A</v>
          </cell>
          <cell r="C5632" t="str">
            <v>UN</v>
          </cell>
        </row>
        <row r="5633">
          <cell r="A5633" t="str">
            <v>15.019.065-0</v>
          </cell>
          <cell r="B5633" t="str">
            <v>TOMADA TRIFASICA P/PINO FACA DE 20A/220V, C/ 2 DISJ. DE 30A,MONT. EM CX. DE FERRO ESTAMPADA 15 X 15CM</v>
          </cell>
          <cell r="C5633" t="str">
            <v>UN</v>
          </cell>
        </row>
        <row r="5634">
          <cell r="A5634" t="str">
            <v>15.019.070-0</v>
          </cell>
          <cell r="B5634" t="str">
            <v>ESPELHO PLAST. 4" X 2" P/TOMADA</v>
          </cell>
          <cell r="C5634" t="str">
            <v>UN</v>
          </cell>
        </row>
        <row r="5635">
          <cell r="A5635" t="str">
            <v>15.019.075-0</v>
          </cell>
          <cell r="B5635" t="str">
            <v>INTERRUPTORES, TOMADAS E PLAFONIERS P/BL. DE APART. PADRAO CEHAB, TIPO B 50</v>
          </cell>
          <cell r="C5635" t="str">
            <v>UN</v>
          </cell>
        </row>
        <row r="5636">
          <cell r="A5636" t="str">
            <v>15.019.080-0</v>
          </cell>
          <cell r="B5636" t="str">
            <v>INTERRUPTORES, TOMADAS E PLAFONIERS P/BL. DE APART. PADRAO CEHAB, TIPO B 39</v>
          </cell>
          <cell r="C5636" t="str">
            <v>UN</v>
          </cell>
        </row>
        <row r="5637">
          <cell r="A5637" t="str">
            <v>15.019.999-0</v>
          </cell>
          <cell r="B5637" t="str">
            <v>INDICE DA FAMILIA</v>
          </cell>
        </row>
        <row r="5638">
          <cell r="A5638" t="str">
            <v>15.020.010-0</v>
          </cell>
          <cell r="B5638" t="str">
            <v>RECEPTACULO DE LOUCA P/PENDENTE</v>
          </cell>
          <cell r="C5638" t="str">
            <v>UN</v>
          </cell>
        </row>
        <row r="5639">
          <cell r="A5639" t="str">
            <v>15.020.015-0</v>
          </cell>
          <cell r="B5639" t="str">
            <v>LAMPADA INCANDESCENTE DE 200W</v>
          </cell>
          <cell r="C5639" t="str">
            <v>UN</v>
          </cell>
        </row>
        <row r="5640">
          <cell r="A5640" t="str">
            <v>15.020.020-0</v>
          </cell>
          <cell r="B5640" t="str">
            <v>LAMPADA INCANDESCENTE DE 150W</v>
          </cell>
          <cell r="C5640" t="str">
            <v>UN</v>
          </cell>
        </row>
        <row r="5641">
          <cell r="A5641" t="str">
            <v>15.020.025-0</v>
          </cell>
          <cell r="B5641" t="str">
            <v>LAMPADA INCANDESCENTE DE 100W</v>
          </cell>
          <cell r="C5641" t="str">
            <v>UN</v>
          </cell>
        </row>
        <row r="5642">
          <cell r="A5642" t="str">
            <v>15.020.030-0</v>
          </cell>
          <cell r="B5642" t="str">
            <v>LAMPADA INCANDESCENTE DE 60W</v>
          </cell>
          <cell r="C5642" t="str">
            <v>UN</v>
          </cell>
        </row>
        <row r="5643">
          <cell r="A5643" t="str">
            <v>15.020.035-0</v>
          </cell>
          <cell r="B5643" t="str">
            <v>LAMPADA FLUORESCENTE DE 20W</v>
          </cell>
          <cell r="C5643" t="str">
            <v>UN</v>
          </cell>
        </row>
        <row r="5644">
          <cell r="A5644" t="str">
            <v>15.020.040-0</v>
          </cell>
          <cell r="B5644" t="str">
            <v>LAMPADA FLUORESCENTE DE 40W</v>
          </cell>
          <cell r="C5644" t="str">
            <v>UN</v>
          </cell>
        </row>
        <row r="5645">
          <cell r="A5645" t="str">
            <v>15.020.041-0</v>
          </cell>
          <cell r="B5645" t="str">
            <v>LAMPADA FLUORESCENTE TIPO HO DE 85W</v>
          </cell>
          <cell r="C5645" t="str">
            <v>UN</v>
          </cell>
        </row>
        <row r="5646">
          <cell r="A5646" t="str">
            <v>15.020.042-0</v>
          </cell>
          <cell r="B5646" t="str">
            <v>LAMPADA FLUORESCENTE TIPO HO DE 110W</v>
          </cell>
          <cell r="C5646" t="str">
            <v>UN</v>
          </cell>
        </row>
        <row r="5647">
          <cell r="A5647" t="str">
            <v>15.020.045-0</v>
          </cell>
          <cell r="B5647" t="str">
            <v>LAMPADA DE VAPOR DE MERCURIO DE 125W</v>
          </cell>
          <cell r="C5647" t="str">
            <v>UN</v>
          </cell>
        </row>
        <row r="5648">
          <cell r="A5648" t="str">
            <v>15.020.050-0</v>
          </cell>
          <cell r="B5648" t="str">
            <v>LAMPADA DE VAPOR DE MERCURIO DE 250W</v>
          </cell>
          <cell r="C5648" t="str">
            <v>UN</v>
          </cell>
        </row>
        <row r="5649">
          <cell r="A5649" t="str">
            <v>15.020.055-0</v>
          </cell>
          <cell r="B5649" t="str">
            <v>LAMPADA DE VAPOR DE MERCURIO DE 400W / 250V</v>
          </cell>
          <cell r="C5649" t="str">
            <v>UN</v>
          </cell>
        </row>
        <row r="5650">
          <cell r="A5650" t="str">
            <v>15.020.058-0</v>
          </cell>
          <cell r="B5650" t="str">
            <v>LAMPADA MISTA DE 160W</v>
          </cell>
          <cell r="C5650" t="str">
            <v>UN</v>
          </cell>
        </row>
        <row r="5651">
          <cell r="A5651" t="str">
            <v>15.020.060-0</v>
          </cell>
          <cell r="B5651" t="str">
            <v>LAMPADA MISTA DE 250W</v>
          </cell>
          <cell r="C5651" t="str">
            <v>UN</v>
          </cell>
        </row>
        <row r="5652">
          <cell r="A5652" t="str">
            <v>15.020.061-0</v>
          </cell>
          <cell r="B5652" t="str">
            <v>LAMPADA MISTA DE 500W</v>
          </cell>
          <cell r="C5652" t="str">
            <v>UN</v>
          </cell>
        </row>
        <row r="5653">
          <cell r="A5653" t="str">
            <v>15.020.063-0</v>
          </cell>
          <cell r="B5653" t="str">
            <v>LAMPADA DE VAPOR DE SODIO DE 150W / 220V</v>
          </cell>
          <cell r="C5653" t="str">
            <v>UN</v>
          </cell>
        </row>
        <row r="5654">
          <cell r="A5654" t="str">
            <v>15.020.065-0</v>
          </cell>
          <cell r="B5654" t="str">
            <v>LAMPADA DE VAPOR DE SODIO DE 250W / 220V</v>
          </cell>
          <cell r="C5654" t="str">
            <v>UN</v>
          </cell>
        </row>
        <row r="5655">
          <cell r="A5655" t="str">
            <v>15.020.067-0</v>
          </cell>
          <cell r="B5655" t="str">
            <v>LAMPADA DE VAPOR DE SODIO DE 400W / 220V</v>
          </cell>
          <cell r="C5655" t="str">
            <v>UN</v>
          </cell>
        </row>
        <row r="5656">
          <cell r="A5656" t="str">
            <v>15.020.999-0</v>
          </cell>
          <cell r="B5656" t="str">
            <v>INDICE DA FAMILIA</v>
          </cell>
        </row>
        <row r="5657">
          <cell r="A5657" t="str">
            <v>15.023.001-0</v>
          </cell>
          <cell r="B5657" t="str">
            <v>TUBULACAO, CONEXOES, QUADRO GERAL E ACESSORIOS P/INSTAL. ELETR. PADRAO CEHAB, TIPO RJ GD 44 CERJ</v>
          </cell>
          <cell r="C5657" t="str">
            <v>UN</v>
          </cell>
        </row>
        <row r="5658">
          <cell r="A5658" t="str">
            <v>15.023.005-0</v>
          </cell>
          <cell r="B5658" t="str">
            <v>TUBULACAO, CONEXOES, QUADRO GERAL E ACESSORIOS P/INSTAL. ELETR. PADRAO CEHAB, TIPO RJ 41 I/G 22 CERJ</v>
          </cell>
          <cell r="C5658" t="str">
            <v>UN</v>
          </cell>
        </row>
        <row r="5659">
          <cell r="A5659" t="str">
            <v>15.023.010-0</v>
          </cell>
          <cell r="B5659" t="str">
            <v>TUBULACAO, CONEXOES, QUADRO GERAL E ACESSORIOS P/INSTAL. ELETR. PADRAO CEHAB, TIPO RJ 41 I/G 32 CERJ</v>
          </cell>
          <cell r="C5659" t="str">
            <v>UN</v>
          </cell>
        </row>
        <row r="5660">
          <cell r="A5660" t="str">
            <v>15.023.015-0</v>
          </cell>
          <cell r="B5660" t="str">
            <v>TUBULACAO, CONEXOES, QUADRO GERAL E ACESSORIOS P/INSTAL. ELETR. PADRAO CEHAB, TIPO RJ 41 I/G 40 CERJ</v>
          </cell>
          <cell r="C5660" t="str">
            <v>UN</v>
          </cell>
        </row>
        <row r="5661">
          <cell r="A5661" t="str">
            <v>15.023.020-0</v>
          </cell>
          <cell r="B5661" t="str">
            <v>TUBULACAO ELETR. EMBUTIDA NA ESTRUT., P/BL. DE APART. PADRAOCEHAB, TIPO B 39</v>
          </cell>
          <cell r="C5661" t="str">
            <v>UN</v>
          </cell>
        </row>
        <row r="5662">
          <cell r="A5662" t="str">
            <v>15.023.025-0</v>
          </cell>
          <cell r="B5662" t="str">
            <v>TUBULACAO ELETR. EMBUTIDA NA ALVEN., P/BL. DE APART. PADRAOCEHAB, TIPO B 39</v>
          </cell>
          <cell r="C5662" t="str">
            <v>UN</v>
          </cell>
        </row>
        <row r="5663">
          <cell r="A5663" t="str">
            <v>15.023.030-0</v>
          </cell>
          <cell r="B5663" t="str">
            <v>TUBULACAO, QUADRO GERAL E ACESSORIOS P/INSTAL. ELETR. PADRAOCEHAB, TIPO RJ 41 I/G 40 LIGHT</v>
          </cell>
          <cell r="C5663" t="str">
            <v>UN</v>
          </cell>
        </row>
        <row r="5664">
          <cell r="A5664" t="str">
            <v>15.023.035-0</v>
          </cell>
          <cell r="B5664" t="str">
            <v>TUBULACAO, QUADRO GERAL E ACESSORIOS P/INSTAL. ELETR. PADRAOCEHAB, TIPO RJ 41 I/G 32 LIGHT</v>
          </cell>
          <cell r="C5664" t="str">
            <v>UN</v>
          </cell>
        </row>
        <row r="5665">
          <cell r="A5665" t="str">
            <v>15.023.040-0</v>
          </cell>
          <cell r="B5665" t="str">
            <v>TUBULACAO, QUADRO GERAL E ACESSORIOS P/INSTAL. ELETR. PADRAOCEHAB, TIPO RJ 41 I/G 22 LIGHT</v>
          </cell>
          <cell r="C5665" t="str">
            <v>UN</v>
          </cell>
        </row>
        <row r="5666">
          <cell r="A5666" t="str">
            <v>15.023.045-0</v>
          </cell>
          <cell r="B5666" t="str">
            <v>TUBULACAO, QUADRO GERAL E ACESSORIOS P/INSTAL. ELETR. PADRAOCEHAB, TIPO RJ GD 44 LIGHT</v>
          </cell>
          <cell r="C5666" t="str">
            <v>UN</v>
          </cell>
        </row>
        <row r="5667">
          <cell r="A5667" t="str">
            <v>15.023.050-0</v>
          </cell>
          <cell r="B5667" t="str">
            <v>TUBULACAO, QUADRO GERAL E ACESSORIOS P/INSTAL. ELETR. DE 1 UN. SANIT.</v>
          </cell>
          <cell r="C5667" t="str">
            <v>UN</v>
          </cell>
        </row>
        <row r="5668">
          <cell r="A5668" t="str">
            <v>15.023.055-0</v>
          </cell>
          <cell r="B5668" t="str">
            <v>TUBULACAO, QUADRO GERAL E ACESSORIOS P/INSTAL. ELETR. DE CASA PADRAO CEHAB, TIPO RJ 35 20 LIGHT</v>
          </cell>
          <cell r="C5668" t="str">
            <v>UN</v>
          </cell>
        </row>
        <row r="5669">
          <cell r="A5669" t="str">
            <v>15.023.060-0</v>
          </cell>
          <cell r="B5669" t="str">
            <v>TUBULACAO, QUADRO GERAL E ACESSORIOS P/INSTAL. ELETR. DE CASA PADRAO CEHAB, TIPO RJ 35 20 CERJ</v>
          </cell>
          <cell r="C5669" t="str">
            <v>UN</v>
          </cell>
        </row>
        <row r="5670">
          <cell r="A5670" t="str">
            <v>15.023.065-0</v>
          </cell>
          <cell r="B5670" t="str">
            <v>TUBULACAO, QUADRO GERAL E ACESSORIOS P/INSTAL. ELETR. DE CASA PADRAO CEHAB, TIPO RJ 39 22 CERJ</v>
          </cell>
          <cell r="C5670" t="str">
            <v>UN</v>
          </cell>
        </row>
        <row r="5671">
          <cell r="A5671" t="str">
            <v>15.023.070-0</v>
          </cell>
          <cell r="B5671" t="str">
            <v>TUBULACAO, QUADRO GERAL E ACESSORIOS P/INSTAL. ELETR. DE CASA PADRAO CEHAB, TIPO RJ 45 I/G 20 LIGHT</v>
          </cell>
          <cell r="C5671" t="str">
            <v>UN</v>
          </cell>
        </row>
        <row r="5672">
          <cell r="A5672" t="str">
            <v>15.023.075-0</v>
          </cell>
          <cell r="B5672" t="str">
            <v>TUBULACAO, CONEXOES E MONT. DE QUADRO GERAL P/CASA DE BOMBASEM PREDIO PADRAO CEHAB, TIPO B 39 LIGHT</v>
          </cell>
          <cell r="C5672" t="str">
            <v>UN</v>
          </cell>
        </row>
        <row r="5673">
          <cell r="A5673" t="str">
            <v>15.023.080-0</v>
          </cell>
          <cell r="B5673" t="str">
            <v>TUBULACAO, CONEXOES E MONT. DE QUADRO GERAL P/CASA DE BOMBASEM PREDIO PADRAO CEHAB, TIPO B 39 CERJ</v>
          </cell>
          <cell r="C5673" t="str">
            <v>UN</v>
          </cell>
        </row>
        <row r="5674">
          <cell r="A5674" t="str">
            <v>15.023.085-0</v>
          </cell>
          <cell r="B5674" t="str">
            <v>TUBULACAO, CONEXOES E MONT. DE QUADRO GERAL P/CASA DE BOMBASEM PREDIOS PADRAO CEHAB, TIPO B 50 LIGHT</v>
          </cell>
          <cell r="C5674" t="str">
            <v>UN</v>
          </cell>
        </row>
        <row r="5675">
          <cell r="A5675" t="str">
            <v>15.023.090-0</v>
          </cell>
          <cell r="B5675" t="str">
            <v>TUBULACAO, CONEXOES E MONT. DE QUADRO GERAL P/CASA DE BOMBASEM PREDIO PADRAO CEHAB, TIPO B 50 CERJ</v>
          </cell>
          <cell r="C5675" t="str">
            <v>UN</v>
          </cell>
        </row>
        <row r="5676">
          <cell r="A5676" t="str">
            <v>15.023.095-0</v>
          </cell>
          <cell r="B5676" t="str">
            <v>TUBULACAO ELETR. EMBUTIDA NA ESTRUT., P/BL. DE APART. PADRAOCEHAB, TIPO B 50</v>
          </cell>
          <cell r="C5676" t="str">
            <v>UN</v>
          </cell>
        </row>
        <row r="5677">
          <cell r="A5677" t="str">
            <v>15.023.100-0</v>
          </cell>
          <cell r="B5677" t="str">
            <v>TUBULACAO ELETR. EMBUTIDA NA ALVEN., P/BL. DE APART. PADRAOCEHAB, TIPO B 50</v>
          </cell>
          <cell r="C5677" t="str">
            <v>UN</v>
          </cell>
        </row>
        <row r="5678">
          <cell r="A5678" t="str">
            <v>15.023.999-0</v>
          </cell>
          <cell r="B5678" t="str">
            <v>INDICE DA FAMILIA</v>
          </cell>
        </row>
        <row r="5679">
          <cell r="A5679" t="str">
            <v>15.028.001-0</v>
          </cell>
          <cell r="B5679" t="str">
            <v>COLOCACAO DE RESERVATORIO DE CIM. AMIANTO DE 250 L</v>
          </cell>
          <cell r="C5679" t="str">
            <v>UN</v>
          </cell>
        </row>
        <row r="5680">
          <cell r="A5680" t="str">
            <v>15.028.005-0</v>
          </cell>
          <cell r="B5680" t="str">
            <v>COLOCACAO DE RESERVATORIO DE CIM. AMIANTO DE 500 L</v>
          </cell>
          <cell r="C5680" t="str">
            <v>UN</v>
          </cell>
        </row>
        <row r="5681">
          <cell r="A5681" t="str">
            <v>15.028.010-0</v>
          </cell>
          <cell r="B5681" t="str">
            <v>COLOCACAO DE RESERVATORIO DE CIM. AMIANTO DE 1000 L</v>
          </cell>
          <cell r="C5681" t="str">
            <v>UN</v>
          </cell>
        </row>
        <row r="5682">
          <cell r="A5682" t="str">
            <v>15.028.999-0</v>
          </cell>
          <cell r="B5682" t="str">
            <v>INDICE DA FAMILIA</v>
          </cell>
        </row>
        <row r="5683">
          <cell r="A5683" t="str">
            <v>15.029.010-0</v>
          </cell>
          <cell r="B5683" t="str">
            <v>REGISTRO DE GAVETA EM BRONZE C/DIAM. DE 1/2"</v>
          </cell>
          <cell r="C5683" t="str">
            <v>UN</v>
          </cell>
        </row>
        <row r="5684">
          <cell r="A5684" t="str">
            <v>15.029.011-0</v>
          </cell>
          <cell r="B5684" t="str">
            <v>REGISTRO DE GAVETA EM BRONZE C/DIAM. DE 3/4"</v>
          </cell>
          <cell r="C5684" t="str">
            <v>UN</v>
          </cell>
        </row>
        <row r="5685">
          <cell r="A5685" t="str">
            <v>15.029.012-0</v>
          </cell>
          <cell r="B5685" t="str">
            <v>REGISTRO DE GAVETA EM BRONZE C/DIAM. DE 1"</v>
          </cell>
          <cell r="C5685" t="str">
            <v>UN</v>
          </cell>
        </row>
        <row r="5686">
          <cell r="A5686" t="str">
            <v>15.029.013-0</v>
          </cell>
          <cell r="B5686" t="str">
            <v>REGISTRO DE GAVETA EM BRONZE C/DIAM. DE 1.1/4"</v>
          </cell>
          <cell r="C5686" t="str">
            <v>UN</v>
          </cell>
        </row>
        <row r="5687">
          <cell r="A5687" t="str">
            <v>15.029.014-0</v>
          </cell>
          <cell r="B5687" t="str">
            <v>REGISTRO DE GAVETA EM BRONZE C/DIAM. DE 1.1/2"</v>
          </cell>
          <cell r="C5687" t="str">
            <v>UN</v>
          </cell>
        </row>
        <row r="5688">
          <cell r="A5688" t="str">
            <v>15.029.015-0</v>
          </cell>
          <cell r="B5688" t="str">
            <v>REGISTRO DE GAVETA EM BRONZE C/DIAM. DE 2"</v>
          </cell>
          <cell r="C5688" t="str">
            <v>UN</v>
          </cell>
        </row>
        <row r="5689">
          <cell r="A5689" t="str">
            <v>15.029.016-0</v>
          </cell>
          <cell r="B5689" t="str">
            <v>REGISTRO DE GAVETA EM BRONZE C/DIAM. DE 2.1/2"</v>
          </cell>
          <cell r="C5689" t="str">
            <v>UN</v>
          </cell>
        </row>
        <row r="5690">
          <cell r="A5690" t="str">
            <v>15.029.017-0</v>
          </cell>
          <cell r="B5690" t="str">
            <v>REGISTRO DE GAVETA EM BRONZE C/DIAM. DE 3"</v>
          </cell>
          <cell r="C5690" t="str">
            <v>UN</v>
          </cell>
        </row>
        <row r="5691">
          <cell r="A5691" t="str">
            <v>15.029.018-0</v>
          </cell>
          <cell r="B5691" t="str">
            <v>REGISTRO DE GAVETA EM BRONZE C/DIAM. DE 4"</v>
          </cell>
          <cell r="C5691" t="str">
            <v>UN</v>
          </cell>
        </row>
        <row r="5692">
          <cell r="A5692" t="str">
            <v>15.029.019-0</v>
          </cell>
          <cell r="B5692" t="str">
            <v>REGISTRO DE ESFERA EM BRONZE C/DIAM. DE 1/2"</v>
          </cell>
          <cell r="C5692" t="str">
            <v>UN</v>
          </cell>
        </row>
        <row r="5693">
          <cell r="A5693" t="str">
            <v>15.029.020-0</v>
          </cell>
          <cell r="B5693" t="str">
            <v>REGISTRO DE ESFERA EM BRONZE C/DIAM. DE 3/4"</v>
          </cell>
          <cell r="C5693" t="str">
            <v>UN</v>
          </cell>
        </row>
        <row r="5694">
          <cell r="A5694" t="str">
            <v>15.029.021-0</v>
          </cell>
          <cell r="B5694" t="str">
            <v>REGISTRO DE ESFERA EM BRONZE C/DIAM. DE 1"</v>
          </cell>
          <cell r="C5694" t="str">
            <v>UN</v>
          </cell>
        </row>
        <row r="5695">
          <cell r="A5695" t="str">
            <v>15.029.022-0</v>
          </cell>
          <cell r="B5695" t="str">
            <v>REGISTRO DE ESFERA EM BRONZE C/DIAM. DE 1.1/4"</v>
          </cell>
          <cell r="C5695" t="str">
            <v>UN</v>
          </cell>
        </row>
        <row r="5696">
          <cell r="A5696" t="str">
            <v>15.029.023-0</v>
          </cell>
          <cell r="B5696" t="str">
            <v>REGISTRO DE ESFERA EM BRONZE C/DIAM. DE 1.1/2"</v>
          </cell>
          <cell r="C5696" t="str">
            <v>UN</v>
          </cell>
        </row>
        <row r="5697">
          <cell r="A5697" t="str">
            <v>15.029.024-0</v>
          </cell>
          <cell r="B5697" t="str">
            <v>REGISTRO DE ESFERA EM BRONZE C/DIAM. DE 2"</v>
          </cell>
          <cell r="C5697" t="str">
            <v>UN</v>
          </cell>
        </row>
        <row r="5698">
          <cell r="A5698" t="str">
            <v>15.029.049-0</v>
          </cell>
          <cell r="B5698" t="str">
            <v>VALVULA DE PE EM BRONZE C/DIAM. DE 3/4"</v>
          </cell>
          <cell r="C5698" t="str">
            <v>UN</v>
          </cell>
        </row>
        <row r="5699">
          <cell r="A5699" t="str">
            <v>15.029.050-0</v>
          </cell>
          <cell r="B5699" t="str">
            <v>VALVULA DE PE EM BRONZE C/DIAM. DE 1"</v>
          </cell>
          <cell r="C5699" t="str">
            <v>UN</v>
          </cell>
        </row>
        <row r="5700">
          <cell r="A5700" t="str">
            <v>15.029.051-0</v>
          </cell>
          <cell r="B5700" t="str">
            <v>VALVULA DE PE EM BRONZE C/DIAM. DE 1.1/4"</v>
          </cell>
          <cell r="C5700" t="str">
            <v>UN</v>
          </cell>
        </row>
        <row r="5701">
          <cell r="A5701" t="str">
            <v>15.029.052-0</v>
          </cell>
          <cell r="B5701" t="str">
            <v>VALVULA DE PE EM BRONZE C/DIAM. DE 1.1/2"</v>
          </cell>
          <cell r="C5701" t="str">
            <v>UN</v>
          </cell>
        </row>
        <row r="5702">
          <cell r="A5702" t="str">
            <v>15.029.053-0</v>
          </cell>
          <cell r="B5702" t="str">
            <v>VALVULA DE PE EM BRONZE C/DIAM. DE 2"</v>
          </cell>
          <cell r="C5702" t="str">
            <v>UN</v>
          </cell>
        </row>
        <row r="5703">
          <cell r="A5703" t="str">
            <v>15.029.054-0</v>
          </cell>
          <cell r="B5703" t="str">
            <v>VALVULA DE PE EM BRONZE C/DIAM. DE 2.1/2"</v>
          </cell>
          <cell r="C5703" t="str">
            <v>UN</v>
          </cell>
        </row>
        <row r="5704">
          <cell r="A5704" t="str">
            <v>15.029.055-0</v>
          </cell>
          <cell r="B5704" t="str">
            <v>VALVULA DE PE EM BRONZE C/DIAM. DE 3"</v>
          </cell>
          <cell r="C5704" t="str">
            <v>UN</v>
          </cell>
        </row>
        <row r="5705">
          <cell r="A5705" t="str">
            <v>15.029.056-0</v>
          </cell>
          <cell r="B5705" t="str">
            <v>VALVULA DE PE EM BRONZE C/DIAM. DE 4"</v>
          </cell>
          <cell r="C5705" t="str">
            <v>UN</v>
          </cell>
        </row>
        <row r="5706">
          <cell r="A5706" t="str">
            <v>15.029.080-0</v>
          </cell>
          <cell r="B5706" t="str">
            <v>VALVULA DE RETENCAO VERT. EM BRONZE C/DIAM. DE 3/4"</v>
          </cell>
          <cell r="C5706" t="str">
            <v>UN</v>
          </cell>
        </row>
        <row r="5707">
          <cell r="A5707" t="str">
            <v>15.029.081-0</v>
          </cell>
          <cell r="B5707" t="str">
            <v>VALVULA DE RETENCAO VERT. EM BRONZE C/DIAM. DE 1"</v>
          </cell>
          <cell r="C5707" t="str">
            <v>UN</v>
          </cell>
        </row>
        <row r="5708">
          <cell r="A5708" t="str">
            <v>15.029.082-0</v>
          </cell>
          <cell r="B5708" t="str">
            <v>VALVULA DE RETENCAO VERT. EM BRONZE C/DIAM. DE 1.1/4"</v>
          </cell>
          <cell r="C5708" t="str">
            <v>UN</v>
          </cell>
        </row>
        <row r="5709">
          <cell r="A5709" t="str">
            <v>15.029.083-0</v>
          </cell>
          <cell r="B5709" t="str">
            <v>VALVULA DE RETENCAO VERT. EM BRONZE C/DIAM. DE 1.1/2"</v>
          </cell>
          <cell r="C5709" t="str">
            <v>UN</v>
          </cell>
        </row>
        <row r="5710">
          <cell r="A5710" t="str">
            <v>15.029.084-0</v>
          </cell>
          <cell r="B5710" t="str">
            <v>VALVULA DE RETENCAO VERT. EM BRONZE C/DIAM. DE 2"</v>
          </cell>
          <cell r="C5710" t="str">
            <v>UN</v>
          </cell>
        </row>
        <row r="5711">
          <cell r="A5711" t="str">
            <v>15.029.085-0</v>
          </cell>
          <cell r="B5711" t="str">
            <v>VALVULA DE RETENCAO VERT. EM BRONZE C/DIAM. DE 2.1/2"</v>
          </cell>
          <cell r="C5711" t="str">
            <v>UN</v>
          </cell>
        </row>
        <row r="5712">
          <cell r="A5712" t="str">
            <v>15.029.086-0</v>
          </cell>
          <cell r="B5712" t="str">
            <v>VALVULA DE RETENCAO VERT. EM BRONZE C/DIAM. DE 3"</v>
          </cell>
          <cell r="C5712" t="str">
            <v>UN</v>
          </cell>
        </row>
        <row r="5713">
          <cell r="A5713" t="str">
            <v>15.029.087-0</v>
          </cell>
          <cell r="B5713" t="str">
            <v>VALVULA DE RETENCAO VERT. EM BRONZE C/DIAM. DE 4"</v>
          </cell>
          <cell r="C5713" t="str">
            <v>UN</v>
          </cell>
        </row>
        <row r="5714">
          <cell r="A5714" t="str">
            <v>15.029.100-0</v>
          </cell>
          <cell r="B5714" t="str">
            <v>VALVULA DE RETENCAO HORIZ. EM BRONZE C/DIAM. DE 3/4"</v>
          </cell>
          <cell r="C5714" t="str">
            <v>UN</v>
          </cell>
        </row>
        <row r="5715">
          <cell r="A5715" t="str">
            <v>15.029.101-0</v>
          </cell>
          <cell r="B5715" t="str">
            <v>VALVULA DE RETENCAO HORIZ. EM BRONZE C/DIAM. DE 1"</v>
          </cell>
          <cell r="C5715" t="str">
            <v>UN</v>
          </cell>
        </row>
        <row r="5716">
          <cell r="A5716" t="str">
            <v>15.029.102-0</v>
          </cell>
          <cell r="B5716" t="str">
            <v>VALVULA DE RETENCAO HORIZ. EM BRONZE C/DIAM. DE 1.1/4"</v>
          </cell>
          <cell r="C5716" t="str">
            <v>UN</v>
          </cell>
        </row>
        <row r="5717">
          <cell r="A5717" t="str">
            <v>15.029.103-0</v>
          </cell>
          <cell r="B5717" t="str">
            <v>VALVULA DE RETENCAO HORIZ. EM BRONZE C/DIAM. DE 1.1/2"</v>
          </cell>
          <cell r="C5717" t="str">
            <v>UN</v>
          </cell>
        </row>
        <row r="5718">
          <cell r="A5718" t="str">
            <v>15.029.104-0</v>
          </cell>
          <cell r="B5718" t="str">
            <v>VALVULA DE RETENCAO HORIZ. EM BRONZE C/DIAM. DE 2"</v>
          </cell>
          <cell r="C5718" t="str">
            <v>UN</v>
          </cell>
        </row>
        <row r="5719">
          <cell r="A5719" t="str">
            <v>15.029.105-0</v>
          </cell>
          <cell r="B5719" t="str">
            <v>VALVULA DE RETENCAO HORIZ. EM BRONZE C/DIAM. DE 2.1/2"</v>
          </cell>
          <cell r="C5719" t="str">
            <v>UN</v>
          </cell>
        </row>
        <row r="5720">
          <cell r="A5720" t="str">
            <v>15.029.106-0</v>
          </cell>
          <cell r="B5720" t="str">
            <v>VALVULA DE RETENCAO HORIZ. EM BRONZE C/DIAM. DE 3"</v>
          </cell>
          <cell r="C5720" t="str">
            <v>UN</v>
          </cell>
        </row>
        <row r="5721">
          <cell r="A5721" t="str">
            <v>15.029.107-0</v>
          </cell>
          <cell r="B5721" t="str">
            <v>VALVULA DE RETENCAO HORIZ. EM BRONZE C/DIAM. DE 4"</v>
          </cell>
          <cell r="C5721" t="str">
            <v>UN</v>
          </cell>
        </row>
        <row r="5722">
          <cell r="A5722" t="str">
            <v>15.029.999-0</v>
          </cell>
          <cell r="B5722" t="str">
            <v>FAMILIA 15.029REGISTROS.</v>
          </cell>
        </row>
        <row r="5723">
          <cell r="A5723" t="str">
            <v>15.031.010-0</v>
          </cell>
          <cell r="B5723" t="str">
            <v>TUBO DE FºGALV. DE 1/2", C/COSTURA, EXCL. CONEXOES, EMENDASE ABERT. E FECHAM. DE RASGO</v>
          </cell>
          <cell r="C5723" t="str">
            <v>M</v>
          </cell>
        </row>
        <row r="5724">
          <cell r="A5724" t="str">
            <v>15.031.011-0</v>
          </cell>
          <cell r="B5724" t="str">
            <v>TUBO DE FºGALV. DE 3/4", C/COSTURA, EXCL. CONEXOES, EMENDASE ABERT. E FECHAM. DE RASGO</v>
          </cell>
          <cell r="C5724" t="str">
            <v>M</v>
          </cell>
        </row>
        <row r="5725">
          <cell r="A5725" t="str">
            <v>15.031.012-0</v>
          </cell>
          <cell r="B5725" t="str">
            <v>TUBO DE FºGALV. DE 1", C/COSTURA, EXCL. CONEXOES, EMENDAS EABERT. E FECHAM. DE RASGO</v>
          </cell>
          <cell r="C5725" t="str">
            <v>M</v>
          </cell>
        </row>
        <row r="5726">
          <cell r="A5726" t="str">
            <v>15.031.013-0</v>
          </cell>
          <cell r="B5726" t="str">
            <v>TUBO DE FºGALV. DE 1.1/4", C/COSTURA, EXCL. CONEXOES, EMENDAS E ABERT. E FECHAM. DE RASGO</v>
          </cell>
          <cell r="C5726" t="str">
            <v>M</v>
          </cell>
        </row>
        <row r="5727">
          <cell r="A5727" t="str">
            <v>15.031.014-0</v>
          </cell>
          <cell r="B5727" t="str">
            <v>TUBO DE FºGALV. DE 1.1/2", C/COSTURA, EXCL. CONEXOES, EMENDAS E ABERT. E FECHAM. DE RASGO</v>
          </cell>
          <cell r="C5727" t="str">
            <v>M</v>
          </cell>
        </row>
        <row r="5728">
          <cell r="A5728" t="str">
            <v>15.031.015-0</v>
          </cell>
          <cell r="B5728" t="str">
            <v>TUBO DE FºGALV. DE 2", C/COSTURA, EXCL. CONEXOES, EMENDAS EABERT. E FECHAM. DE RASGO</v>
          </cell>
          <cell r="C5728" t="str">
            <v>M</v>
          </cell>
        </row>
        <row r="5729">
          <cell r="A5729" t="str">
            <v>15.031.016-0</v>
          </cell>
          <cell r="B5729" t="str">
            <v>TUBO DE FºGALV. DE 2.1/2", C/COSTURA, EXCL. CONEXOES, EMENDAS E ABERT. E FECHAM. DE RASGO</v>
          </cell>
          <cell r="C5729" t="str">
            <v>M</v>
          </cell>
        </row>
        <row r="5730">
          <cell r="A5730" t="str">
            <v>15.031.017-0</v>
          </cell>
          <cell r="B5730" t="str">
            <v>TUBO DE FºGALV. DE 3", C/COSTURA, EXCL. CONEXOES, EMENDAS EABERT. E FECHAM. DE RASGO</v>
          </cell>
          <cell r="C5730" t="str">
            <v>M</v>
          </cell>
        </row>
        <row r="5731">
          <cell r="A5731" t="str">
            <v>15.031.018-0</v>
          </cell>
          <cell r="B5731" t="str">
            <v>TUBO DE FºGALV. DE 4", C/COSTURA, EXCL. CONEXOES, EMENDAS EABERT. E FECHAM. DE RASGO</v>
          </cell>
          <cell r="C5731" t="str">
            <v>M</v>
          </cell>
        </row>
        <row r="5732">
          <cell r="A5732" t="str">
            <v>15.031.019-0</v>
          </cell>
          <cell r="B5732" t="str">
            <v>TUBO DE FºGALV. DE 1/2", C/COSTURA, INCL. CONEXOES E EMENDAS, EXCL. ABERT. E FECHAM. DE RASGO</v>
          </cell>
          <cell r="C5732" t="str">
            <v>M</v>
          </cell>
        </row>
        <row r="5733">
          <cell r="A5733" t="str">
            <v>15.031.020-0</v>
          </cell>
          <cell r="B5733" t="str">
            <v>TUBO DE FºGALV. DE 3/4", C/COSTURA, INCL. CONEXOES E EMENDAS, EXCL. ABERT. E FECHAM. DE RASGO</v>
          </cell>
          <cell r="C5733" t="str">
            <v>M</v>
          </cell>
        </row>
        <row r="5734">
          <cell r="A5734" t="str">
            <v>15.031.021-0</v>
          </cell>
          <cell r="B5734" t="str">
            <v>TUBO DE FºGALV. DE 1", C/COSTURA, INCL. CONEXOES E EMENDAS,EXCL. ABERT. E FECHAM. DE RASGO</v>
          </cell>
          <cell r="C5734" t="str">
            <v>M</v>
          </cell>
        </row>
        <row r="5735">
          <cell r="A5735" t="str">
            <v>15.031.022-0</v>
          </cell>
          <cell r="B5735" t="str">
            <v>TUBO DE FºGALV. DE 1.1/4", C/COSTURA, INCL. CONEXOES E EMENDAS, EXCL. ABERT. E FECHAM. DE RASGO</v>
          </cell>
          <cell r="C5735" t="str">
            <v>M</v>
          </cell>
        </row>
        <row r="5736">
          <cell r="A5736" t="str">
            <v>15.031.023-0</v>
          </cell>
          <cell r="B5736" t="str">
            <v>TUBO DE FºGALV. DE 1.1/2", C/COSTURA, INCL. CONEXOES E EMENDAS, EXCL. ABERT. E FECHAM. DE RASGO</v>
          </cell>
          <cell r="C5736" t="str">
            <v>M</v>
          </cell>
        </row>
        <row r="5737">
          <cell r="A5737" t="str">
            <v>15.031.024-0</v>
          </cell>
          <cell r="B5737" t="str">
            <v>TUBO DE FºGALV. DE 2", C/COSTURA, INCL. CONEXOES E EMENDAS,EXCL. ABERT. E FECHAM. DE RASGO</v>
          </cell>
          <cell r="C5737" t="str">
            <v>M</v>
          </cell>
        </row>
        <row r="5738">
          <cell r="A5738" t="str">
            <v>15.031.025-0</v>
          </cell>
          <cell r="B5738" t="str">
            <v>TUBO DE FºGALV. DE 2.1/2", C/COSTURA, INCL. CONEXOES E EMENDAS, EXCL. ABERT. E FECHAM. DE RASGO</v>
          </cell>
          <cell r="C5738" t="str">
            <v>M</v>
          </cell>
        </row>
        <row r="5739">
          <cell r="A5739" t="str">
            <v>15.031.026-0</v>
          </cell>
          <cell r="B5739" t="str">
            <v>TUBO DE FºGALV. DE 3", C/COSTURA, INCL. CONEXOES E EMENDAS,EXCL. ABERT. E FECHAM. DE RASGO</v>
          </cell>
          <cell r="C5739" t="str">
            <v>M</v>
          </cell>
        </row>
        <row r="5740">
          <cell r="A5740" t="str">
            <v>15.031.027-0</v>
          </cell>
          <cell r="B5740" t="str">
            <v>TUBO DE FºGALV. DE 4", C/COSTURA, INCL. CONEXOES E EMENDAS,EXCL. ABERT. E FECHAM. DE RASGO</v>
          </cell>
          <cell r="C5740" t="str">
            <v>M</v>
          </cell>
        </row>
        <row r="5741">
          <cell r="A5741" t="str">
            <v>15.031.999-0</v>
          </cell>
          <cell r="B5741" t="str">
            <v>FAMILIA 15.031TUBOS F.G C/ COSTURA.</v>
          </cell>
        </row>
        <row r="5742">
          <cell r="A5742" t="str">
            <v>15.032.500-0</v>
          </cell>
          <cell r="B5742" t="str">
            <v>UNIDADE DE REF. P/FORN. DE CONEXOES DE FERRO MALEAVEL, ZINCADAS, CLASSE 10</v>
          </cell>
          <cell r="C5742" t="str">
            <v>UR</v>
          </cell>
        </row>
        <row r="5743">
          <cell r="A5743" t="str">
            <v>15.032.999-0</v>
          </cell>
          <cell r="B5743" t="str">
            <v>FAMILIA 15.032UR P/CONEXOES.</v>
          </cell>
        </row>
        <row r="5744">
          <cell r="A5744" t="str">
            <v>15.033.999-0</v>
          </cell>
          <cell r="B5744" t="str">
            <v>FAMILIA 15.033TUBOS F.G.S/COSTURA.</v>
          </cell>
        </row>
        <row r="5745">
          <cell r="A5745" t="str">
            <v>15.034.010-0</v>
          </cell>
          <cell r="B5745" t="str">
            <v>ELETRODUTO DE Fº ZINCADO LEVE C/DIAM. DE 3/4", EXCL. CONEXOES, EMENDAS, ABERT. E FECHAM. DE RASGO</v>
          </cell>
          <cell r="C5745" t="str">
            <v>M</v>
          </cell>
        </row>
        <row r="5746">
          <cell r="A5746" t="str">
            <v>15.034.011-0</v>
          </cell>
          <cell r="B5746" t="str">
            <v>ELETRODUTO DE Fº ZINCADO LEVE C/DIAM. DE 1", EXCL. CONEXOES,EMENDAS, ABERT. E FECHAM. DE RASGO</v>
          </cell>
          <cell r="C5746" t="str">
            <v>M</v>
          </cell>
        </row>
        <row r="5747">
          <cell r="A5747" t="str">
            <v>15.034.012-0</v>
          </cell>
          <cell r="B5747" t="str">
            <v>ELETRODUTO DE Fº ZINCADO LEVE C/DIAM. DE 1.1/4", EXCL. CONEXOES, EMENDAS, ABERT. E FECHAM. DE RASGO</v>
          </cell>
          <cell r="C5747" t="str">
            <v>M</v>
          </cell>
        </row>
        <row r="5748">
          <cell r="A5748" t="str">
            <v>15.034.013-0</v>
          </cell>
          <cell r="B5748" t="str">
            <v>ELETRODUTO DE Fº ZINCADO LEVE C/DIAM. DE 1.1/2", EXCL. CONEXOES, EMENDAS, ABERT. E FECHAM. DE RASGO</v>
          </cell>
          <cell r="C5748" t="str">
            <v>M</v>
          </cell>
        </row>
        <row r="5749">
          <cell r="A5749" t="str">
            <v>15.034.014-0</v>
          </cell>
          <cell r="B5749" t="str">
            <v>ELETRODUTO DE Fº ZINCADO LEVE C/DIAM. DE 2", EXCL. CONEXOES,EMENDAS, ABERT. E FECHAM. DE RASGO</v>
          </cell>
          <cell r="C5749" t="str">
            <v>M</v>
          </cell>
        </row>
        <row r="5750">
          <cell r="A5750" t="str">
            <v>15.034.015-0</v>
          </cell>
          <cell r="B5750" t="str">
            <v>ELETRODUTO DE Fº ZINCADO LEVE C/DIAM. DE 2.1/2", EXCL. CONEXOES, EMENDAS, ABERT. E FECHAM. DE RASGO</v>
          </cell>
          <cell r="C5750" t="str">
            <v>M</v>
          </cell>
        </row>
        <row r="5751">
          <cell r="A5751" t="str">
            <v>15.034.016-0</v>
          </cell>
          <cell r="B5751" t="str">
            <v>ELETRODUTO DE Fº ZINCADO LEVE C/DIAM. DE 3", EXCL. CONEXOES,EMENDAS, ABERT. E FECHAM. DE RASGO</v>
          </cell>
          <cell r="C5751" t="str">
            <v>M</v>
          </cell>
        </row>
        <row r="5752">
          <cell r="A5752" t="str">
            <v>15.034.017-0</v>
          </cell>
          <cell r="B5752" t="str">
            <v>ELETRODUTO DE Fº ZINCADO LEVE C/DIAM. DE 4", EXCL. CONEXOES,EMENDAS, ABERT. E FECHAM. DE RASGO</v>
          </cell>
          <cell r="C5752" t="str">
            <v>M</v>
          </cell>
        </row>
        <row r="5753">
          <cell r="A5753" t="str">
            <v>15.034.020-0</v>
          </cell>
          <cell r="B5753" t="str">
            <v>ELETRODUTO DE Fº ZINCADO LEVE C/DIAM. DE 3/4", INCL. CONEXOES E EMENDAS, EXCL. ABERT. E FECHAM. DE RASGO</v>
          </cell>
          <cell r="C5753" t="str">
            <v>M</v>
          </cell>
        </row>
        <row r="5754">
          <cell r="A5754" t="str">
            <v>15.034.021-0</v>
          </cell>
          <cell r="B5754" t="str">
            <v>ELETRODUTO DE Fº ZINCADO LEVE C/DIAM. DE 1", INCL. CONEXOESE EMENDAS, EXCL. ABERT. E FECHAM. DE RASGO</v>
          </cell>
          <cell r="C5754" t="str">
            <v>M</v>
          </cell>
        </row>
        <row r="5755">
          <cell r="A5755" t="str">
            <v>15.034.022-0</v>
          </cell>
          <cell r="B5755" t="str">
            <v>ELETRODUTO DE Fº ZINCADO LEVE C/DIAM. DE 1.1/4", INCL. CONEXOES E EMENDAS, EXCL. ABERT. E FECHAM. DE RASGO</v>
          </cell>
          <cell r="C5755" t="str">
            <v>M</v>
          </cell>
        </row>
        <row r="5756">
          <cell r="A5756" t="str">
            <v>15.034.023-0</v>
          </cell>
          <cell r="B5756" t="str">
            <v>ELETRODUTO DE Fº ZINCADO LEVE C/DIAM. DE 1.1/2", INCL. CONEXOES E EMENDAS, EXCL. ABERT. E FECHAM. DE RASGO</v>
          </cell>
          <cell r="C5756" t="str">
            <v>M</v>
          </cell>
        </row>
        <row r="5757">
          <cell r="A5757" t="str">
            <v>15.034.024-0</v>
          </cell>
          <cell r="B5757" t="str">
            <v>ELETRODUTO DE Fº ZINCADO LEVE C/DIAM. DE 2", INCL. CONEXOESE EMENDAS, EXCL. ABERT. E FECHAM. DE RASGO</v>
          </cell>
          <cell r="C5757" t="str">
            <v>M</v>
          </cell>
        </row>
        <row r="5758">
          <cell r="A5758" t="str">
            <v>15.034.025-0</v>
          </cell>
          <cell r="B5758" t="str">
            <v>ELETRODUTO DE Fº ZINCADO LEVE C/DIAM. DE 2.1/2", INCL. CONEXOES E EMENDAS, EXCL. ABERT. E FECHAM. DE RASGO</v>
          </cell>
          <cell r="C5758" t="str">
            <v>M</v>
          </cell>
        </row>
        <row r="5759">
          <cell r="A5759" t="str">
            <v>15.034.026-0</v>
          </cell>
          <cell r="B5759" t="str">
            <v>ELETRODUTO DE Fº ZINCADO LEVE C/DIAM. DE 3", INCL. CONEXOESE EMENDAS, EXCL. ABERT. E FECHAM. DE RASGO</v>
          </cell>
          <cell r="C5759" t="str">
            <v>M</v>
          </cell>
        </row>
        <row r="5760">
          <cell r="A5760" t="str">
            <v>15.034.027-0</v>
          </cell>
          <cell r="B5760" t="str">
            <v>ELETRODUTO DE Fº ZINCADO LEVE C/DIAM. DE 4", INCL. CONEXOESE EMENDAS, EXCL. ABERT. E FECHAM. DE RASGO</v>
          </cell>
          <cell r="C5760" t="str">
            <v>M</v>
          </cell>
        </row>
        <row r="5761">
          <cell r="A5761" t="str">
            <v>15.034.999-0</v>
          </cell>
          <cell r="B5761" t="str">
            <v>FAMILIA 15.034ELETRODUTO F.G.</v>
          </cell>
        </row>
        <row r="5762">
          <cell r="A5762" t="str">
            <v>15.035.010-0</v>
          </cell>
          <cell r="B5762" t="str">
            <v>ELETRODUTO FºGALV. PESADO C/DIAM. DE 1/2", EXCL. CONEXOES, EMENDAS, ABERT. E FECHAM. DE RASGO</v>
          </cell>
          <cell r="C5762" t="str">
            <v>M</v>
          </cell>
        </row>
        <row r="5763">
          <cell r="A5763" t="str">
            <v>15.035.011-0</v>
          </cell>
          <cell r="B5763" t="str">
            <v>ELETRODUTO FºGALV. PESADO C/DIAM. DE 3/4", EXCL. CONEXOES, EMENDAS, ABERT. E FECHAM. DE RASGO</v>
          </cell>
          <cell r="C5763" t="str">
            <v>M</v>
          </cell>
        </row>
        <row r="5764">
          <cell r="A5764" t="str">
            <v>15.035.012-0</v>
          </cell>
          <cell r="B5764" t="str">
            <v>ELETRODUTO FºGALV. PESADO C/DIAM. DE 1", EXCL. CONEXOES, EMENDAS, ABERT. E FECHAM. DE RASGO</v>
          </cell>
          <cell r="C5764" t="str">
            <v>M</v>
          </cell>
        </row>
        <row r="5765">
          <cell r="A5765" t="str">
            <v>15.035.013-0</v>
          </cell>
          <cell r="B5765" t="str">
            <v>ELETRODUTO FºGALV. PESADO C/DIAM. DE 1.1/4", EXCL. CONEXOES,EMENDAS, ABERT. E FECHAM. DE RASGO</v>
          </cell>
          <cell r="C5765" t="str">
            <v>M</v>
          </cell>
        </row>
        <row r="5766">
          <cell r="A5766" t="str">
            <v>15.035.014-0</v>
          </cell>
          <cell r="B5766" t="str">
            <v>ELETRODUTO FºGALV. PESADO C/DIAM. DE 1.1/2", EXCL. CONEXOES,EMENDAS, ABERT. E FECHAM. DE RASGO</v>
          </cell>
          <cell r="C5766" t="str">
            <v>M</v>
          </cell>
        </row>
        <row r="5767">
          <cell r="A5767" t="str">
            <v>15.035.015-0</v>
          </cell>
          <cell r="B5767" t="str">
            <v>ELETRODUTO FºGALV. PESADO C/DIAM. DE 2", EXCL. CONEXOES, EMENDAS, ABERT. E FECHAM. DE RASGO</v>
          </cell>
          <cell r="C5767" t="str">
            <v>M</v>
          </cell>
        </row>
        <row r="5768">
          <cell r="A5768" t="str">
            <v>15.035.016-0</v>
          </cell>
          <cell r="B5768" t="str">
            <v>ELETRODUTO FºGALV. PESADO C/DIAM. DE 2.1/2", EXCL. CONEXOES,EMENDAS E ABERT. E FECHAM. DE RASGO</v>
          </cell>
          <cell r="C5768" t="str">
            <v>M</v>
          </cell>
        </row>
        <row r="5769">
          <cell r="A5769" t="str">
            <v>15.035.017-0</v>
          </cell>
          <cell r="B5769" t="str">
            <v>ELETRODUTO FºGALV. PESADO C/DIAM. DE 3", EXCL. CONEXOES, EMENDAS, ABERT. E FECHAM. DE RASGO</v>
          </cell>
          <cell r="C5769" t="str">
            <v>M</v>
          </cell>
        </row>
        <row r="5770">
          <cell r="A5770" t="str">
            <v>15.035.020-0</v>
          </cell>
          <cell r="B5770" t="str">
            <v>ELETRODUTO FºGALV. PESADO C/DIAM. DE 1/2", INCL. CONEXOES EEMENDAS, EXCL. ABERT. E FECHAM. DE RASGO</v>
          </cell>
          <cell r="C5770" t="str">
            <v>M</v>
          </cell>
        </row>
        <row r="5771">
          <cell r="A5771" t="str">
            <v>15.035.021-0</v>
          </cell>
          <cell r="B5771" t="str">
            <v>ELETRODUTO FºGALV. PESADO C/DIAM. DE 3/4", INCL. CONEXOES EEMENDAS, EXCL. ABERT. E FECHAM. DE RASGO</v>
          </cell>
          <cell r="C5771" t="str">
            <v>M</v>
          </cell>
        </row>
        <row r="5772">
          <cell r="A5772" t="str">
            <v>15.035.022-0</v>
          </cell>
          <cell r="B5772" t="str">
            <v>ELETRODUTO FºGALV. PESADO C/DIAM. DE 1", INCL. CONEXOES E EMENDAS, EXCL. ABERT. E FECHAM. DE RASGO</v>
          </cell>
          <cell r="C5772" t="str">
            <v>M</v>
          </cell>
        </row>
        <row r="5773">
          <cell r="A5773" t="str">
            <v>15.035.023-0</v>
          </cell>
          <cell r="B5773" t="str">
            <v>ELETRODUTO FºGALV. PESADO C/DIAM. DE 1.1/4", INCL. CONEXOESE EMENDAS, EXCL. ABERT. E FECHAM. DE RASGO</v>
          </cell>
          <cell r="C5773" t="str">
            <v>M</v>
          </cell>
        </row>
        <row r="5774">
          <cell r="A5774" t="str">
            <v>15.035.024-0</v>
          </cell>
          <cell r="B5774" t="str">
            <v>ELETRODUTO FºGALV. PESADO C/DIAM. DE 1.1/2", INCL. CONEXOESE EMENDAS, EXCL. ABERT. E FECHAM. DE RASGO</v>
          </cell>
          <cell r="C5774" t="str">
            <v>M</v>
          </cell>
        </row>
        <row r="5775">
          <cell r="A5775" t="str">
            <v>15.035.025-0</v>
          </cell>
          <cell r="B5775" t="str">
            <v>ELETRODUTO FºGALV. PESADO C/DIAM. DE 2", INCL. CONEXOES E EMENDAS, EXCL. ABERT. E FECHAM. DE RASGO</v>
          </cell>
          <cell r="C5775" t="str">
            <v>M</v>
          </cell>
        </row>
        <row r="5776">
          <cell r="A5776" t="str">
            <v>15.035.026-0</v>
          </cell>
          <cell r="B5776" t="str">
            <v>ELETRODUTO FºGALV. PESADO C/DIAM. DE 2.1/2", INCL. CONEXOESE EMENDAS, EXCL. ABERT. E FECHAM. DE RASGO</v>
          </cell>
          <cell r="C5776" t="str">
            <v>M</v>
          </cell>
        </row>
        <row r="5777">
          <cell r="A5777" t="str">
            <v>15.035.027-0</v>
          </cell>
          <cell r="B5777" t="str">
            <v>ELETRODUTO FºGALV. PESADO C/DIAM. DE 3", INCL. CONEXOES E EMENDAS, EXCL. ABERT. E FECHAM. DE RASGO</v>
          </cell>
          <cell r="C5777" t="str">
            <v>M</v>
          </cell>
        </row>
        <row r="5778">
          <cell r="A5778" t="str">
            <v>15.035.999-0</v>
          </cell>
          <cell r="B5778" t="str">
            <v>FAMILIA 15.035ELETRODUTO PESADO APOLLO.</v>
          </cell>
        </row>
        <row r="5779">
          <cell r="A5779" t="str">
            <v>15.036.010-0</v>
          </cell>
          <cell r="B5779" t="str">
            <v>TUBO PVC RQ P/AGUA FRIA C/DIAM. DE 1/2", EXCL. CONEXOES, EMENDAS, ABERT. E FECHAM. DE RASGO</v>
          </cell>
          <cell r="C5779" t="str">
            <v>M</v>
          </cell>
        </row>
        <row r="5780">
          <cell r="A5780" t="str">
            <v>15.036.011-0</v>
          </cell>
          <cell r="B5780" t="str">
            <v>TUBO PVC RQ P/AGUA FRIA C/DIAM. DE 3/4", EXCL. CONEXOES, EMENDAS, ABERT. E FECHAM. DE RASGO</v>
          </cell>
          <cell r="C5780" t="str">
            <v>M</v>
          </cell>
        </row>
        <row r="5781">
          <cell r="A5781" t="str">
            <v>15.036.012-0</v>
          </cell>
          <cell r="B5781" t="str">
            <v>TUBO PVC RQ P/AGUA FRIA C/DIAM. DE 1", EXCL. CONEXOES, EMENDAS, ABERT. E FECHAM. DE RASGO</v>
          </cell>
          <cell r="C5781" t="str">
            <v>M</v>
          </cell>
        </row>
        <row r="5782">
          <cell r="A5782" t="str">
            <v>15.036.013-0</v>
          </cell>
          <cell r="B5782" t="str">
            <v>TUBO PVC RQ P/AGUA FRIA C/DIAM. DE 1.1/2", EXCL. CONEXOES, EMENDAS, ABERT. E FECHAM. DE RASGO</v>
          </cell>
          <cell r="C5782" t="str">
            <v>M</v>
          </cell>
        </row>
        <row r="5783">
          <cell r="A5783" t="str">
            <v>15.036.014-0</v>
          </cell>
          <cell r="B5783" t="str">
            <v>TUBO PVC RQ P/AGUA FRIA C/DIAM. DE 2", EXCL. CONEXOES, EMENDAS, ABERT. E FECHAM. DE RASGO</v>
          </cell>
          <cell r="C5783" t="str">
            <v>M</v>
          </cell>
        </row>
        <row r="5784">
          <cell r="A5784" t="str">
            <v>15.036.015-0</v>
          </cell>
          <cell r="B5784" t="str">
            <v>TUBO PVC RQ P/AGUA FRIA C/DIAM. DE 2.1/2", EXCL. CONEXOES, EMENDAS, ABERT. E FECHAM. DE RASGO</v>
          </cell>
          <cell r="C5784" t="str">
            <v>M</v>
          </cell>
        </row>
        <row r="5785">
          <cell r="A5785" t="str">
            <v>15.036.016-0</v>
          </cell>
          <cell r="B5785" t="str">
            <v>TUBO PVC RQ P/AGUA FRIA C/DIAM. DE 3", EXCL. CONEXOES, EMENDAS, ABERT. E FECHAM. DE RASGO</v>
          </cell>
          <cell r="C5785" t="str">
            <v>M</v>
          </cell>
        </row>
        <row r="5786">
          <cell r="A5786" t="str">
            <v>15.036.017-0</v>
          </cell>
          <cell r="B5786" t="str">
            <v>TUBO PVC RQ P/AGUA FRIA C/DIAM. DE 4", EXCL. CONEXOES, EMENDAS, ABERT. E FECHAM. DE RASGO</v>
          </cell>
          <cell r="C5786" t="str">
            <v>M</v>
          </cell>
        </row>
        <row r="5787">
          <cell r="A5787" t="str">
            <v>15.036.018-0</v>
          </cell>
          <cell r="B5787" t="str">
            <v>TUBO PVC RQ P/AGUA FRIA C/DIAM. DE 1/2", INCL. CONEXOES E EMENDAS, EXCL. ABERT. E FECHAM. DE RASGO</v>
          </cell>
          <cell r="C5787" t="str">
            <v>M</v>
          </cell>
        </row>
        <row r="5788">
          <cell r="A5788" t="str">
            <v>15.036.019-0</v>
          </cell>
          <cell r="B5788" t="str">
            <v>TUBO PVC RQ P/AGUA FRIA C/DIAM. DE 3/4", INCL. CONEXOES E EMENDAS, EXCL. ABERT. E FECHAM. DE RASGO</v>
          </cell>
          <cell r="C5788" t="str">
            <v>M</v>
          </cell>
        </row>
        <row r="5789">
          <cell r="A5789" t="str">
            <v>15.036.020-0</v>
          </cell>
          <cell r="B5789" t="str">
            <v>TUBO PVC RQ P/AGUA FRIA C/DIAM. DE 1", INCL. CONEXOES E EMENDAS, EXCL. ABERT. E FECHAM. DE RASGO</v>
          </cell>
          <cell r="C5789" t="str">
            <v>M</v>
          </cell>
        </row>
        <row r="5790">
          <cell r="A5790" t="str">
            <v>15.036.021-0</v>
          </cell>
          <cell r="B5790" t="str">
            <v>TUBO PVC RQ P/AGUA FRIA C/DIAM. DE 1.1/4", INCL. CONEXOES EEMENDAS, EXCL. ABERT. E FECHAM. DE RASGO</v>
          </cell>
          <cell r="C5790" t="str">
            <v>M</v>
          </cell>
        </row>
        <row r="5791">
          <cell r="A5791" t="str">
            <v>15.036.022-0</v>
          </cell>
          <cell r="B5791" t="str">
            <v>TUBO PVC RQ P/AGUA FRIA C/DIAM. DE 1.1/2", INCL. CONEXOES EEMENDAS, EXCL. ABERT. E FECHAM. DE RASGO</v>
          </cell>
          <cell r="C5791" t="str">
            <v>M</v>
          </cell>
        </row>
        <row r="5792">
          <cell r="A5792" t="str">
            <v>15.036.023-0</v>
          </cell>
          <cell r="B5792" t="str">
            <v>TUBO PVC RQ P/AGUA FRIA C/DIAM. DE 2", INCL. CONEXOES E EMENDAS, EXCL. ABERT. E FECHAM. DE RASGO</v>
          </cell>
          <cell r="C5792" t="str">
            <v>M</v>
          </cell>
        </row>
        <row r="5793">
          <cell r="A5793" t="str">
            <v>15.036.024-0</v>
          </cell>
          <cell r="B5793" t="str">
            <v>TUBO PVC RQ P/AGUA FRIA C/DIAM. DE 2.1/2", INCL. CONEXOES EEMENDAS, EXCL. ABERT. E FECHAM. DE RASGO</v>
          </cell>
          <cell r="C5793" t="str">
            <v>M</v>
          </cell>
        </row>
        <row r="5794">
          <cell r="A5794" t="str">
            <v>15.036.025-0</v>
          </cell>
          <cell r="B5794" t="str">
            <v>TUBO PVC RQ P/AGUA FRIA C/DIAM. DE 3", INCL. CONEXOES E EMENDAS, EXCL. ABERT. E FECHAM. DE RASGO</v>
          </cell>
          <cell r="C5794" t="str">
            <v>M</v>
          </cell>
        </row>
        <row r="5795">
          <cell r="A5795" t="str">
            <v>15.036.026-0</v>
          </cell>
          <cell r="B5795" t="str">
            <v>TUBO PVC RQ P/AGUA FRIA C/DIAM. DE 4", INCL. CONEXOES E EMENDAS, EXCL. ABERT. E FECHAM. DE RASGO</v>
          </cell>
          <cell r="C5795" t="str">
            <v>M</v>
          </cell>
        </row>
        <row r="5796">
          <cell r="A5796" t="str">
            <v>15.036.027-0</v>
          </cell>
          <cell r="B5796" t="str">
            <v>TUBO PVC SD P/AGUA FRIA C/DIAM. DE 20MM, EXCL. CONEXOES, EMENDAS, ABERT. E FECHAM. DE RASGO</v>
          </cell>
          <cell r="C5796" t="str">
            <v>M</v>
          </cell>
        </row>
        <row r="5797">
          <cell r="A5797" t="str">
            <v>15.036.028-0</v>
          </cell>
          <cell r="B5797" t="str">
            <v>TUBO PVC SD P/AGUA FRIA C/DIAM. DE 25MM, EXCL. CONEXOES, EMENDAS, ABERT. E FECHAM. DE RASGO</v>
          </cell>
          <cell r="C5797" t="str">
            <v>M</v>
          </cell>
        </row>
        <row r="5798">
          <cell r="A5798" t="str">
            <v>15.036.029-0</v>
          </cell>
          <cell r="B5798" t="str">
            <v>TUBO PVC SD P/AGUA FRIA C/DIAM. DE 32MM, EXCL. CONEXOES, EMENDAS, ABERT. E FECHAM. DE RASGO</v>
          </cell>
          <cell r="C5798" t="str">
            <v>M</v>
          </cell>
        </row>
        <row r="5799">
          <cell r="A5799" t="str">
            <v>15.036.030-0</v>
          </cell>
          <cell r="B5799" t="str">
            <v>TUBO PVC SD P/AGUA FRIA C/DIAM. DE 40MM, EXCL. CONEXOES, EMENDAS, ABERT. E FECHAM. DE RASGO</v>
          </cell>
          <cell r="C5799" t="str">
            <v>M</v>
          </cell>
        </row>
        <row r="5800">
          <cell r="A5800" t="str">
            <v>15.036.031-0</v>
          </cell>
          <cell r="B5800" t="str">
            <v>TUBO PVC SD P/AGUA FRIA C/DIAM. DE 50MM, EXCL. CONEXOES, EMENDAS, ABERT. E FECHAM. DE RASGO</v>
          </cell>
          <cell r="C5800" t="str">
            <v>M</v>
          </cell>
        </row>
        <row r="5801">
          <cell r="A5801" t="str">
            <v>15.036.032-0</v>
          </cell>
          <cell r="B5801" t="str">
            <v>TUBO PVC SD P/AGUA FRIA C/DIAM. DE 60MM, EXCL. CONEXOES, EMENDAS, ABERT. E FECHAM. DE RASGO</v>
          </cell>
          <cell r="C5801" t="str">
            <v>M</v>
          </cell>
        </row>
        <row r="5802">
          <cell r="A5802" t="str">
            <v>15.036.033-0</v>
          </cell>
          <cell r="B5802" t="str">
            <v>TUBO PVC SD P/AGUA FRIA C/DIAM. DE 75MM, EXCL. CONEXOES, EMENDAS, ABERT. E FECHAM. DE RASGO</v>
          </cell>
          <cell r="C5802" t="str">
            <v>M</v>
          </cell>
        </row>
        <row r="5803">
          <cell r="A5803" t="str">
            <v>15.036.034-0</v>
          </cell>
          <cell r="B5803" t="str">
            <v>TUBO PVC SD P/AGUA FRIA C/DIAM. DE 85MM, EXCL. CONEXOES, EMENDAS, ABERT. E FECHAM. DE RASGO</v>
          </cell>
          <cell r="C5803" t="str">
            <v>M</v>
          </cell>
        </row>
        <row r="5804">
          <cell r="A5804" t="str">
            <v>15.036.035-0</v>
          </cell>
          <cell r="B5804" t="str">
            <v>TUBO PVC SD P/AGUA FRIA C/DIAM. DE 110MM, EXCL. CONEXOES, EMENDAS, ABERT. E FECHAM. DE RASGO</v>
          </cell>
          <cell r="C5804" t="str">
            <v>M</v>
          </cell>
        </row>
        <row r="5805">
          <cell r="A5805" t="str">
            <v>15.036.036-0</v>
          </cell>
          <cell r="B5805" t="str">
            <v>TUBO PVC SD P/AGUA FRIA C/DIAM. DE 20MM, INCL. CONEXOES E EMENDAS, EXCL. ABERT. E FECHAM. DE RASGO</v>
          </cell>
          <cell r="C5805" t="str">
            <v>M</v>
          </cell>
        </row>
        <row r="5806">
          <cell r="A5806" t="str">
            <v>15.036.037-0</v>
          </cell>
          <cell r="B5806" t="str">
            <v>TUBO PVC SD P/AGUA FRIA C/DIAM. DE 25MM, INCL. CONEXOES E EMENDAS, EXCL. ABERT. E FECHAM. DE RASGO</v>
          </cell>
          <cell r="C5806" t="str">
            <v>M</v>
          </cell>
        </row>
        <row r="5807">
          <cell r="A5807" t="str">
            <v>15.036.038-0</v>
          </cell>
          <cell r="B5807" t="str">
            <v>TUBO PVC SD P/AGUA FRIA C/DIAM. DE 32MM, INCL. CONEXOES E EMENDAS, EXCL. ABERT. E FECHAM. DE RASGO</v>
          </cell>
          <cell r="C5807" t="str">
            <v>M</v>
          </cell>
        </row>
        <row r="5808">
          <cell r="A5808" t="str">
            <v>15.036.039-0</v>
          </cell>
          <cell r="B5808" t="str">
            <v>TUBO PVC SD P/AGUA FRIA C/DIAM. DE 40MM, INCL. CONEXOES E EMENDAS, EXCL. ABERT. E FECHAM. DE RASGO</v>
          </cell>
          <cell r="C5808" t="str">
            <v>M</v>
          </cell>
        </row>
        <row r="5809">
          <cell r="A5809" t="str">
            <v>15.036.040-0</v>
          </cell>
          <cell r="B5809" t="str">
            <v>TUBO PVC SD P/AGUA FRIA C/DIAM. DE 50MM, INCL. CONEXOES E EMENDAS, EXCL. ABERT. E FECHAM. DE RASGO</v>
          </cell>
          <cell r="C5809" t="str">
            <v>M</v>
          </cell>
        </row>
        <row r="5810">
          <cell r="A5810" t="str">
            <v>15.036.041-0</v>
          </cell>
          <cell r="B5810" t="str">
            <v>TUBO PVC SD P/AGUA FRIA C/DIAM. DE 60MM, INCL. CONEXOES E EMENDAS, EXCL. ABERT. E FECHAM. DE RASGO</v>
          </cell>
          <cell r="C5810" t="str">
            <v>M</v>
          </cell>
        </row>
        <row r="5811">
          <cell r="A5811" t="str">
            <v>15.036.042-0</v>
          </cell>
          <cell r="B5811" t="str">
            <v>TUBO PVC SD P/AGUA FRIA C/DIAM. DE 75MM, INCL. CONEXOES E EMENDAS, EXCL. ABERT. E FECHAM. DE RASGO</v>
          </cell>
          <cell r="C5811" t="str">
            <v>M</v>
          </cell>
        </row>
        <row r="5812">
          <cell r="A5812" t="str">
            <v>15.036.043-0</v>
          </cell>
          <cell r="B5812" t="str">
            <v>TUBO PVC SD P/AGUA FRIA C/DIAM. DE 85MM, INCL. CONEXOES E EMENDAS, EXCL. ABERT. E FECHAM. DE RASGO</v>
          </cell>
          <cell r="C5812" t="str">
            <v>M</v>
          </cell>
        </row>
        <row r="5813">
          <cell r="A5813" t="str">
            <v>15.036.044-0</v>
          </cell>
          <cell r="B5813" t="str">
            <v>TUBO PVC SD P/AGUA FRIA C/DIAM. DE 110MM, INCL. CONEXOES E EMENDAS, EXCL. ABERT. E FECHAM. DE RASGO</v>
          </cell>
          <cell r="C5813" t="str">
            <v>M</v>
          </cell>
        </row>
        <row r="5814">
          <cell r="A5814" t="str">
            <v>15.036.045-0</v>
          </cell>
          <cell r="B5814" t="str">
            <v>TUBO PVC SD P/ESGOTO E AGUAS PLUVIAIS C/DIAM. DE 40MM, EXCL.CONEXOES, EMENDAS, ABERT. E FECHAM. DE RASGO</v>
          </cell>
          <cell r="C5814" t="str">
            <v>M</v>
          </cell>
        </row>
        <row r="5815">
          <cell r="A5815" t="str">
            <v>15.036.046-0</v>
          </cell>
          <cell r="B5815" t="str">
            <v>TUBO PVC SD P/ESGOTO E AGUAS PLUVIAIS C/DIAM. DE 50MM, EXCL.CONEXOES, EMENDAS, ABERT. E FECHAM. DE RASGO</v>
          </cell>
          <cell r="C5815" t="str">
            <v>M</v>
          </cell>
        </row>
        <row r="5816">
          <cell r="A5816" t="str">
            <v>15.036.047-0</v>
          </cell>
          <cell r="B5816" t="str">
            <v>TUBO PVC SD P/ESGOTO E AGUAS PLUVIAIS C/DIAM. DE 75MM, EXCL.CONEXOES, EMENDAS, ABERT. E FECHAM. DE RASGO</v>
          </cell>
          <cell r="C5816" t="str">
            <v>M</v>
          </cell>
        </row>
        <row r="5817">
          <cell r="A5817" t="str">
            <v>15.036.048-0</v>
          </cell>
          <cell r="B5817" t="str">
            <v>TUBO PVC SD P/ESGOTO E AGUAS PLUVIAIS C/DIAM. DE 100MM, EXCL. CONEXOES, EMENDAS, ABERT. E FECHAM. DE RASGO</v>
          </cell>
          <cell r="C5817" t="str">
            <v>M</v>
          </cell>
        </row>
        <row r="5818">
          <cell r="A5818" t="str">
            <v>15.036.049-0</v>
          </cell>
          <cell r="B5818" t="str">
            <v>TUBO PVC SD P/ESGOTO E AGUAS PLUVIAIS C/DIAM. DE 40MM, INCL.CONEXOES E EMENDAS, EXCL. ABERT. E FECHAM. DE RASGO</v>
          </cell>
          <cell r="C5818" t="str">
            <v>M</v>
          </cell>
        </row>
        <row r="5819">
          <cell r="A5819" t="str">
            <v>15.036.050-0</v>
          </cell>
          <cell r="B5819" t="str">
            <v>TUBO PVC SD P/ESGOTO E AGUAS PLUVIAIS C/DIAM. DE 50MM, INCL.CONEXOES E EMENDAS, EXCL. ABERT. E FECHAM. DE RASGO</v>
          </cell>
          <cell r="C5819" t="str">
            <v>M</v>
          </cell>
        </row>
        <row r="5820">
          <cell r="A5820" t="str">
            <v>15.036.051-0</v>
          </cell>
          <cell r="B5820" t="str">
            <v>TUBO PVC SD P/ESGOTO E AGUAS PLUVIAIS C/DIAM. DE 75MM, INCL.CONEXOES E EMENDAS, EXCL. ABERT. E FECHAM. DE RASGO</v>
          </cell>
          <cell r="C5820" t="str">
            <v>M</v>
          </cell>
        </row>
        <row r="5821">
          <cell r="A5821" t="str">
            <v>15.036.052-0</v>
          </cell>
          <cell r="B5821" t="str">
            <v>TUBO PVC SD P/ESGOTO E AGUAS PLUVIAIS C/DIAM. DE 100MM, INCL. CONEXOES E EMENDAS, EXCL. ABERT. E FECHAM. DE RASGO</v>
          </cell>
          <cell r="C5821" t="str">
            <v>M</v>
          </cell>
        </row>
        <row r="5822">
          <cell r="A5822" t="str">
            <v>15.036.053-0</v>
          </cell>
          <cell r="B5822" t="str">
            <v>TUBO PVC SD P/ESGOTO E AGUAS PLUVIAIS C/DIAM. DE 150MM, INCL. CONEXOES E EMENDAS, EXCL. ABERT. E FECHAM. DE RASGO</v>
          </cell>
          <cell r="C5822" t="str">
            <v>M</v>
          </cell>
        </row>
        <row r="5823">
          <cell r="A5823" t="str">
            <v>15.036.054-0</v>
          </cell>
          <cell r="B5823" t="str">
            <v>TUBO PVC SD P/ESGOTO E AGUAS PLUVIAIS C/DIAM. DE 75MM, LINHAR, EXCL. CONEXOES, EMENDAS, ABERT. E FECHAM. DE RASGO</v>
          </cell>
          <cell r="C5823" t="str">
            <v>M</v>
          </cell>
        </row>
        <row r="5824">
          <cell r="A5824" t="str">
            <v>15.036.055-0</v>
          </cell>
          <cell r="B5824" t="str">
            <v>TUBO PVC SD P/ESGOTO E AGUAS PLUVIAIS C/DIAM. DE 100MM, LINHA R, EXCL. CONEXOES, EMENDAS, ABERT. E FECHAM. DE RASGO</v>
          </cell>
          <cell r="C5824" t="str">
            <v>M</v>
          </cell>
        </row>
        <row r="5825">
          <cell r="A5825" t="str">
            <v>15.036.056-0</v>
          </cell>
          <cell r="B5825" t="str">
            <v>TUBO PVC SD P/ESGOTO E AGUAS PLUVIAIS C/DIAM. DE 150MM, LINHA R, EXCL. CONEXOES, EMENDAS, ABERT. E FECHAM. DE RASGO</v>
          </cell>
          <cell r="C5825" t="str">
            <v>M</v>
          </cell>
        </row>
        <row r="5826">
          <cell r="A5826" t="str">
            <v>15.036.057-0</v>
          </cell>
          <cell r="B5826" t="str">
            <v>TUBO PVC SD P/ESGOTO E AGUAS PLUVIAIS C/DIAM. DE 75MM, LINHAR, INCL. CONEXOES E EMENDAS, EXCL. ABERT. E FECHAM.DE RASGO</v>
          </cell>
          <cell r="C5826" t="str">
            <v>M</v>
          </cell>
        </row>
        <row r="5827">
          <cell r="A5827" t="str">
            <v>15.036.058-0</v>
          </cell>
          <cell r="B5827" t="str">
            <v>TUBO PVC SD P/ESGOTO E AGUAS PLUVIAIS C/DIAM. DE 100MM, LINHA R, INCL. CONEXOES E EMENDAS, EXCL. ABERT.E FECHAM.DE RASGO</v>
          </cell>
          <cell r="C5827" t="str">
            <v>M</v>
          </cell>
        </row>
        <row r="5828">
          <cell r="A5828" t="str">
            <v>15.036.059-0</v>
          </cell>
          <cell r="B5828" t="str">
            <v>TUBO PVC SD P/ESGOTO E AGUAS PLUVIAIS C/DIAM. DE 150MM, LINHA R, INCL. CONEXOES E EMENDAS, EXCL. ABERT.E FECHAM.DE RASGO</v>
          </cell>
          <cell r="C5828" t="str">
            <v>M</v>
          </cell>
        </row>
        <row r="5829">
          <cell r="A5829" t="str">
            <v>15.036.060-0</v>
          </cell>
          <cell r="B5829" t="str">
            <v>ELETRODUTO PVC RQ C/DIAM. DE 1/2", EXCL. CONEXOES, EMENDAS,ABERT. E FECHAM. DE RASGO</v>
          </cell>
          <cell r="C5829" t="str">
            <v>M</v>
          </cell>
        </row>
        <row r="5830">
          <cell r="A5830" t="str">
            <v>15.036.061-0</v>
          </cell>
          <cell r="B5830" t="str">
            <v>ELETRODUTO PVC RQ C/DIAM. DE 3/4", EXCL. CONEXOES, EMENDAS,ABERT. E FECHAM. DE RASGO</v>
          </cell>
          <cell r="C5830" t="str">
            <v>M</v>
          </cell>
        </row>
        <row r="5831">
          <cell r="A5831" t="str">
            <v>15.036.062-0</v>
          </cell>
          <cell r="B5831" t="str">
            <v>ELETRODUTO PVC RQ C/DIAM. DE 1", EXCL. CONEXOES, EMENDAS, ABERT. E FECHAM. DE RASGO</v>
          </cell>
          <cell r="C5831" t="str">
            <v>M</v>
          </cell>
        </row>
        <row r="5832">
          <cell r="A5832" t="str">
            <v>15.036.063-0</v>
          </cell>
          <cell r="B5832" t="str">
            <v>ELETRODUTO PVC RQ C/DIAM. DE 1.1/4", EXCL. CONEXOES, EMENDAS, ABERT. E FECHAM. DE RASGO</v>
          </cell>
          <cell r="C5832" t="str">
            <v>M</v>
          </cell>
        </row>
        <row r="5833">
          <cell r="A5833" t="str">
            <v>15.036.064-0</v>
          </cell>
          <cell r="B5833" t="str">
            <v>ELETRODUTO PVC RQ C/DIAM. DE 1.1/2", EXCL. CONEXOES, EMENDAS, ABERT. E FECHAM. DE RASGO</v>
          </cell>
          <cell r="C5833" t="str">
            <v>M</v>
          </cell>
        </row>
        <row r="5834">
          <cell r="A5834" t="str">
            <v>15.036.065-0</v>
          </cell>
          <cell r="B5834" t="str">
            <v>ELETRODUTO PVC RQ C/DIAM. DE 2", EXCL. CONEXOES, EMENDAS, ABERT. E FECHAM. DE RASGO</v>
          </cell>
          <cell r="C5834" t="str">
            <v>M</v>
          </cell>
        </row>
        <row r="5835">
          <cell r="A5835" t="str">
            <v>15.036.066-0</v>
          </cell>
          <cell r="B5835" t="str">
            <v>ELETRODUTO PVC RQ C/DIAM. DE 2.1/2", EXCL. CONEXOES, EMENDAS, ABERT. E FECHAM. DE RASGO</v>
          </cell>
          <cell r="C5835" t="str">
            <v>M</v>
          </cell>
        </row>
        <row r="5836">
          <cell r="A5836" t="str">
            <v>15.036.067-0</v>
          </cell>
          <cell r="B5836" t="str">
            <v>ELETRODUTO PVC RQ C/DIAM. DE 3", EXCL. CONEXOES, EMENDAS, ABERT. E FECHAM. DE RASGO</v>
          </cell>
          <cell r="C5836" t="str">
            <v>M</v>
          </cell>
        </row>
        <row r="5837">
          <cell r="A5837" t="str">
            <v>15.036.068-0</v>
          </cell>
          <cell r="B5837" t="str">
            <v>ELETRODUTO PVC RQ C/DIAM. DE 4", EXCL. CONEXOES, EMENDAS, ABERT. E FECHAM. DE RASGO</v>
          </cell>
          <cell r="C5837" t="str">
            <v>M</v>
          </cell>
        </row>
        <row r="5838">
          <cell r="A5838" t="str">
            <v>15.036.069-0</v>
          </cell>
          <cell r="B5838" t="str">
            <v>ELETRODUTO PVC RQ C/DIAM. DE 1/2", INCL. CONEXOES E EMENDAS,EXCL. ABERT. E FECHAM. DE RASGO</v>
          </cell>
          <cell r="C5838" t="str">
            <v>M</v>
          </cell>
        </row>
        <row r="5839">
          <cell r="A5839" t="str">
            <v>15.036.070-0</v>
          </cell>
          <cell r="B5839" t="str">
            <v>ELETRODUTO PVC RQ C/DIAM. DE 3/4", INCL. CONEXOES E EMENDAS,EXCL. ABERT. E FECHAM. DE RASGO</v>
          </cell>
          <cell r="C5839" t="str">
            <v>M</v>
          </cell>
        </row>
        <row r="5840">
          <cell r="A5840" t="str">
            <v>15.036.071-0</v>
          </cell>
          <cell r="B5840" t="str">
            <v>ELETRODUTO PVC RQ C/DIAM. DE 1", INCL. CONEXOES E EMENDAS, EXCL. ABERT. E FECHAM. DE RASGO</v>
          </cell>
          <cell r="C5840" t="str">
            <v>M</v>
          </cell>
        </row>
        <row r="5841">
          <cell r="A5841" t="str">
            <v>15.036.072-0</v>
          </cell>
          <cell r="B5841" t="str">
            <v>ELETRODUTO PVC RQ C/DIAM. DE 1.1/4", INCL. CONEXOES E EMENDAS, EXCL. ABERT. E FECHAM. DE RASGO</v>
          </cell>
          <cell r="C5841" t="str">
            <v>M</v>
          </cell>
        </row>
        <row r="5842">
          <cell r="A5842" t="str">
            <v>15.036.073-0</v>
          </cell>
          <cell r="B5842" t="str">
            <v>ELETRODUTO PVC RQ C/DIAM. DE 1.1/2", INCL. CONEXOES E EMENDAS, EXCL. ABERT. E FECHAM. DE RASGO</v>
          </cell>
          <cell r="C5842" t="str">
            <v>M</v>
          </cell>
        </row>
        <row r="5843">
          <cell r="A5843" t="str">
            <v>15.036.074-0</v>
          </cell>
          <cell r="B5843" t="str">
            <v>ELETRODUTO PVC RQ C/DIAM. DE 2", INCL. CONEXOES E EMENDAS, EXCL. ABERT. E FECHAM. DE RASGO</v>
          </cell>
          <cell r="C5843" t="str">
            <v>M</v>
          </cell>
        </row>
        <row r="5844">
          <cell r="A5844" t="str">
            <v>15.036.075-0</v>
          </cell>
          <cell r="B5844" t="str">
            <v>ELETRODUTO PVC RQ C/DIAM. DE 2.1/2", INCL. CONEXOES E EMENDAS, EXCL. ABERT. E FECHAM. DE RASGO</v>
          </cell>
          <cell r="C5844" t="str">
            <v>M</v>
          </cell>
        </row>
        <row r="5845">
          <cell r="A5845" t="str">
            <v>15.036.076-0</v>
          </cell>
          <cell r="B5845" t="str">
            <v>ELETRODUTO PVC RQ C/DIAM. DE 3", INCL. CONEXOES E EMENDAS, EXCL. ABERT. E FECHAM. DE RASGO</v>
          </cell>
          <cell r="C5845" t="str">
            <v>M</v>
          </cell>
        </row>
        <row r="5846">
          <cell r="A5846" t="str">
            <v>15.036.077-0</v>
          </cell>
          <cell r="B5846" t="str">
            <v>ELETRODUTO PVC RQ C/DIAM. DE 4", INCL. CONEXOES E EMENDAS, EXCL. ABERT. E FECHAM. DE RASGO</v>
          </cell>
          <cell r="C5846" t="str">
            <v>M</v>
          </cell>
        </row>
        <row r="5847">
          <cell r="A5847" t="str">
            <v>15.036.130-0</v>
          </cell>
          <cell r="B5847" t="str">
            <v>TUBO RADIAL OPERCULADO C/INSPECAO, DE PVC, C/DIAM. DE 100MM</v>
          </cell>
          <cell r="C5847" t="str">
            <v>UN</v>
          </cell>
        </row>
        <row r="5848">
          <cell r="A5848" t="str">
            <v>15.036.135-0</v>
          </cell>
          <cell r="B5848" t="str">
            <v>TUBO RADIAL OPERCULADO C/INSPECAO, DE PVC, C/DIAM. DE 75MM</v>
          </cell>
          <cell r="C5848" t="str">
            <v>UN</v>
          </cell>
        </row>
        <row r="5849">
          <cell r="A5849" t="str">
            <v>15.036.140-0</v>
          </cell>
          <cell r="B5849" t="str">
            <v>ELETRODUTO EM PVC FLEXIVEL, COR AMARELA, DIAM. DE 1/2". FORN. E COLOC.</v>
          </cell>
          <cell r="C5849" t="str">
            <v>M</v>
          </cell>
        </row>
        <row r="5850">
          <cell r="A5850" t="str">
            <v>15.036.141-0</v>
          </cell>
          <cell r="B5850" t="str">
            <v>ELETRODUTO EM PVC FLEXIVEL, COR AMARELA, DIAM. DE 3/4". FORN. E COLOC.</v>
          </cell>
          <cell r="C5850" t="str">
            <v>M</v>
          </cell>
        </row>
        <row r="5851">
          <cell r="A5851" t="str">
            <v>15.036.999-0</v>
          </cell>
          <cell r="B5851" t="str">
            <v>FAMILIA 15.036TUBOS ROSQUEAVEIS PVC.</v>
          </cell>
        </row>
        <row r="5852">
          <cell r="A5852" t="str">
            <v>15.037.010-0</v>
          </cell>
          <cell r="B5852" t="str">
            <v>CONDUITE FLEXIVEL, GALV., C/DIAM. DE 1/2"</v>
          </cell>
          <cell r="C5852" t="str">
            <v>M</v>
          </cell>
        </row>
        <row r="5853">
          <cell r="A5853" t="str">
            <v>15.037.011-0</v>
          </cell>
          <cell r="B5853" t="str">
            <v>CONDUITE FLEXIVEL, GALV., C/DIAM. DE 3/4"</v>
          </cell>
          <cell r="C5853" t="str">
            <v>M</v>
          </cell>
        </row>
        <row r="5854">
          <cell r="A5854" t="str">
            <v>15.037.012-0</v>
          </cell>
          <cell r="B5854" t="str">
            <v>CONDUITE FLEXIVEL, GALV., C/DIAM. DE 1"</v>
          </cell>
          <cell r="C5854" t="str">
            <v>M</v>
          </cell>
        </row>
        <row r="5855">
          <cell r="A5855" t="str">
            <v>15.037.013-0</v>
          </cell>
          <cell r="B5855" t="str">
            <v>CONDUITE FLEXIVEL, GALV., C/DIAM. DE 1.1/4"</v>
          </cell>
          <cell r="C5855" t="str">
            <v>M</v>
          </cell>
        </row>
        <row r="5856">
          <cell r="A5856" t="str">
            <v>15.037.014-0</v>
          </cell>
          <cell r="B5856" t="str">
            <v>CONDUITE FLEXIVEL, GALV., C/DIAM. DE 1.1/2"</v>
          </cell>
          <cell r="C5856" t="str">
            <v>M</v>
          </cell>
        </row>
        <row r="5857">
          <cell r="A5857" t="str">
            <v>15.037.015-0</v>
          </cell>
          <cell r="B5857" t="str">
            <v>CONDUITE FLEXIVEL, GALV., C/DIAM. DE 2"</v>
          </cell>
          <cell r="C5857" t="str">
            <v>M</v>
          </cell>
        </row>
        <row r="5858">
          <cell r="A5858" t="str">
            <v>15.037.016-0</v>
          </cell>
          <cell r="B5858" t="str">
            <v>CONDUITE FLEXIVEL, GALV., C/DIAM. DE 2.1/2"</v>
          </cell>
          <cell r="C5858" t="str">
            <v>M</v>
          </cell>
        </row>
        <row r="5859">
          <cell r="A5859" t="str">
            <v>15.037.017-0</v>
          </cell>
          <cell r="B5859" t="str">
            <v>CONDUITE FLEXIVEL, GALV., C/DIAM. DE 3"</v>
          </cell>
          <cell r="C5859" t="str">
            <v>M</v>
          </cell>
        </row>
        <row r="5860">
          <cell r="A5860" t="str">
            <v>15.037.999-0</v>
          </cell>
          <cell r="B5860" t="str">
            <v>FAMILIA 15.037CONDUITES.</v>
          </cell>
        </row>
        <row r="5861">
          <cell r="A5861" t="str">
            <v>15.038.999-0</v>
          </cell>
          <cell r="B5861" t="str">
            <v>INDICE DA FAMILIA</v>
          </cell>
        </row>
        <row r="5862">
          <cell r="A5862" t="str">
            <v>15.039.500-0</v>
          </cell>
          <cell r="B5862" t="str">
            <v>UNIDADE DE REF. P/FORN. DE VALV. P/VAPOR E CONEXOES DE FERROMALEAVEL, ZINCADOS, CLASSE 20</v>
          </cell>
          <cell r="C5862" t="str">
            <v>UR</v>
          </cell>
        </row>
        <row r="5863">
          <cell r="A5863" t="str">
            <v>15.039.999-0</v>
          </cell>
          <cell r="B5863" t="str">
            <v>FAMILIA 15.039UR P/CONEXOES CLASSE 20.</v>
          </cell>
        </row>
        <row r="5864">
          <cell r="A5864" t="str">
            <v>15.040.001-0</v>
          </cell>
          <cell r="B5864" t="str">
            <v>TUBO DE FºFº C/DIAM. DE 50MM, PINTADO INT. E EXT., PONTA/PONTA</v>
          </cell>
          <cell r="C5864" t="str">
            <v>M</v>
          </cell>
        </row>
        <row r="5865">
          <cell r="A5865" t="str">
            <v>15.040.002-0</v>
          </cell>
          <cell r="B5865" t="str">
            <v>TUBO DE FºFº C/DIAM. DE 80MM, PINTADO INT. E EXT., PONTA/PONTA</v>
          </cell>
          <cell r="C5865" t="str">
            <v>M</v>
          </cell>
        </row>
        <row r="5866">
          <cell r="A5866" t="str">
            <v>15.040.003-0</v>
          </cell>
          <cell r="B5866" t="str">
            <v>TUBO DE FºFº C/DIAM. DE 100MM, PINTADO INT. E EXT., PONTA/PONTA</v>
          </cell>
          <cell r="C5866" t="str">
            <v>M</v>
          </cell>
        </row>
        <row r="5867">
          <cell r="A5867" t="str">
            <v>15.040.004-0</v>
          </cell>
          <cell r="B5867" t="str">
            <v>TUBO DE FºFº C/DIAM. DE 150MM, PINTADO INT. E EXT., PONTA/PONTA</v>
          </cell>
          <cell r="C5867" t="str">
            <v>M</v>
          </cell>
        </row>
        <row r="5868">
          <cell r="A5868" t="str">
            <v>15.040.999-0</v>
          </cell>
          <cell r="B5868" t="str">
            <v>FAMILIA 15.040TUBULACAO F.F.(BARBARA).</v>
          </cell>
        </row>
        <row r="5869">
          <cell r="A5869" t="str">
            <v>15.041.001-0</v>
          </cell>
          <cell r="B5869" t="str">
            <v>TUBO DE COBRE C/DIAM. DE 15MM</v>
          </cell>
          <cell r="C5869" t="str">
            <v>M</v>
          </cell>
        </row>
        <row r="5870">
          <cell r="A5870" t="str">
            <v>15.041.002-0</v>
          </cell>
          <cell r="B5870" t="str">
            <v>TUBO DE COBRE C/DIAM. DE 22MM</v>
          </cell>
          <cell r="C5870" t="str">
            <v>M</v>
          </cell>
        </row>
        <row r="5871">
          <cell r="A5871" t="str">
            <v>15.041.003-0</v>
          </cell>
          <cell r="B5871" t="str">
            <v>TUBO DE COBRE C/DIAM. DE 28MM</v>
          </cell>
          <cell r="C5871" t="str">
            <v>M</v>
          </cell>
        </row>
        <row r="5872">
          <cell r="A5872" t="str">
            <v>15.041.004-0</v>
          </cell>
          <cell r="B5872" t="str">
            <v>TUBO DE COBRE C/DIAM. DE 35MM</v>
          </cell>
          <cell r="C5872" t="str">
            <v>M</v>
          </cell>
        </row>
        <row r="5873">
          <cell r="A5873" t="str">
            <v>15.041.005-0</v>
          </cell>
          <cell r="B5873" t="str">
            <v>TUBO DE COBRE C/DIAM. DE 42MM</v>
          </cell>
          <cell r="C5873" t="str">
            <v>M</v>
          </cell>
        </row>
        <row r="5874">
          <cell r="A5874" t="str">
            <v>15.041.006-0</v>
          </cell>
          <cell r="B5874" t="str">
            <v>TUBO DE COBRE C/DIAM. DE 54MM</v>
          </cell>
          <cell r="C5874" t="str">
            <v>M</v>
          </cell>
        </row>
        <row r="5875">
          <cell r="A5875" t="str">
            <v>15.041.007-0</v>
          </cell>
          <cell r="B5875" t="str">
            <v>TUBO DE COBRE C/DIAM. DE 66MM</v>
          </cell>
          <cell r="C5875" t="str">
            <v>M</v>
          </cell>
        </row>
        <row r="5876">
          <cell r="A5876" t="str">
            <v>15.041.008-0</v>
          </cell>
          <cell r="B5876" t="str">
            <v>TUBO DE COBRE C/DIAM. DE 79MM</v>
          </cell>
          <cell r="C5876" t="str">
            <v>M</v>
          </cell>
        </row>
        <row r="5877">
          <cell r="A5877" t="str">
            <v>15.041.009-0</v>
          </cell>
          <cell r="B5877" t="str">
            <v>TUBO DE COBRE C/DIAM. DE 104MM</v>
          </cell>
          <cell r="C5877" t="str">
            <v>M</v>
          </cell>
        </row>
        <row r="5878">
          <cell r="A5878" t="str">
            <v>15.041.999-0</v>
          </cell>
          <cell r="B5878" t="str">
            <v>FAMILIA 15.041</v>
          </cell>
        </row>
        <row r="5879">
          <cell r="A5879" t="str">
            <v>15.045.010-0</v>
          </cell>
          <cell r="B5879" t="str">
            <v>EMENDA EM ELETRODUTO PESADO C/DIAM. DE 1/2"</v>
          </cell>
          <cell r="C5879" t="str">
            <v>UN</v>
          </cell>
        </row>
        <row r="5880">
          <cell r="A5880" t="str">
            <v>15.045.011-0</v>
          </cell>
          <cell r="B5880" t="str">
            <v>EMENDA EM ELETRODUTO PESADO C/DIAM. DE 3/4"</v>
          </cell>
          <cell r="C5880" t="str">
            <v>UN</v>
          </cell>
        </row>
        <row r="5881">
          <cell r="A5881" t="str">
            <v>15.045.012-0</v>
          </cell>
          <cell r="B5881" t="str">
            <v>EMENDA EM ELETRODUTO PESADO C/DIAM. DE 1"</v>
          </cell>
          <cell r="C5881" t="str">
            <v>UN</v>
          </cell>
        </row>
        <row r="5882">
          <cell r="A5882" t="str">
            <v>15.045.013-0</v>
          </cell>
          <cell r="B5882" t="str">
            <v>EMENDA EM ELETRODUTO PESADO C/DIAM. DE 1.1/4"</v>
          </cell>
          <cell r="C5882" t="str">
            <v>UN</v>
          </cell>
        </row>
        <row r="5883">
          <cell r="A5883" t="str">
            <v>15.045.014-0</v>
          </cell>
          <cell r="B5883" t="str">
            <v>EMENDA EM ELETRODUTO PESADO C/DIAM. DE 1.1/2"</v>
          </cell>
          <cell r="C5883" t="str">
            <v>UN</v>
          </cell>
        </row>
        <row r="5884">
          <cell r="A5884" t="str">
            <v>15.045.015-0</v>
          </cell>
          <cell r="B5884" t="str">
            <v>EMENDA EM ELETRODUTO PESADO C/DIAM. DE 2"</v>
          </cell>
          <cell r="C5884" t="str">
            <v>UN</v>
          </cell>
        </row>
        <row r="5885">
          <cell r="A5885" t="str">
            <v>15.045.016-0</v>
          </cell>
          <cell r="B5885" t="str">
            <v>EMENDA EM ELETRODUTO PESASO C/DIAM. DE 2.1/2"</v>
          </cell>
          <cell r="C5885" t="str">
            <v>UN</v>
          </cell>
        </row>
        <row r="5886">
          <cell r="A5886" t="str">
            <v>15.045.017-0</v>
          </cell>
          <cell r="B5886" t="str">
            <v>EMENDA EM ELETRODUTO PESADO C/DIAM. DE 3"</v>
          </cell>
          <cell r="C5886" t="str">
            <v>UN</v>
          </cell>
        </row>
        <row r="5887">
          <cell r="A5887" t="str">
            <v>15.045.018-0</v>
          </cell>
          <cell r="B5887" t="str">
            <v>EMENDA EM ELETRODUTO PESADO C/DIAM. DE 4"</v>
          </cell>
          <cell r="C5887" t="str">
            <v>UN</v>
          </cell>
        </row>
        <row r="5888">
          <cell r="A5888" t="str">
            <v>15.045.025-0</v>
          </cell>
          <cell r="B5888" t="str">
            <v>CORTE E ABERT. DE 2 ROSCAS P/TARRACHA MANUAL E COLOC. DE CONEXOES DE FºGALV. C/COSTURA, C/DIAM. DE 1/2"</v>
          </cell>
          <cell r="C5888" t="str">
            <v>UN</v>
          </cell>
        </row>
        <row r="5889">
          <cell r="A5889" t="str">
            <v>15.045.026-0</v>
          </cell>
          <cell r="B5889" t="str">
            <v>CORTE E ABERT. DE 2 ROSCAS P/TARRACHA MANUAL E COLOC. DE CONEXOES DE FºGALV. C/COSTURA, C/DIAM. DE 3/4"</v>
          </cell>
          <cell r="C5889" t="str">
            <v>UN</v>
          </cell>
        </row>
        <row r="5890">
          <cell r="A5890" t="str">
            <v>15.045.027-0</v>
          </cell>
          <cell r="B5890" t="str">
            <v>CORTE E ABERT. DE 2 ROSCAS P/TARRACHA MANUAL E COLOC. DE CONEXOES DE FºGALV. C/COSTURA, C/DIAM. DE 1"</v>
          </cell>
          <cell r="C5890" t="str">
            <v>UN</v>
          </cell>
        </row>
        <row r="5891">
          <cell r="A5891" t="str">
            <v>15.045.028-0</v>
          </cell>
          <cell r="B5891" t="str">
            <v>CORTE E ABERT. DE 2 ROSCAS P/TARRACHA MANUAL E COLOC. DE CONEXOES DE FºGALV. C/COSTURA, C/DIAM. DE 1.1/4"</v>
          </cell>
          <cell r="C5891" t="str">
            <v>UN</v>
          </cell>
        </row>
        <row r="5892">
          <cell r="A5892" t="str">
            <v>15.045.029-0</v>
          </cell>
          <cell r="B5892" t="str">
            <v>CORTE E ABERT. DE 2 ROSCAS P/TARRACHA MANUAL E COLOC. DE CONEXOES DE FºGALV. C/COSTURA, C/DIAM. DE 1.1/2"</v>
          </cell>
          <cell r="C5892" t="str">
            <v>UN</v>
          </cell>
        </row>
        <row r="5893">
          <cell r="A5893" t="str">
            <v>15.045.030-0</v>
          </cell>
          <cell r="B5893" t="str">
            <v>CORTE E ABERT. DE 2 ROSCAS P/TARRACHA MANUAL E COLOC. DE CONEXOES DE FºGALV. C/COSTURA, C/DIAM. DE 2"</v>
          </cell>
          <cell r="C5893" t="str">
            <v>UN</v>
          </cell>
        </row>
        <row r="5894">
          <cell r="A5894" t="str">
            <v>15.045.031-0</v>
          </cell>
          <cell r="B5894" t="str">
            <v>CORTE E ABERT. DE 2 ROSCAS P/TARRACHA MANUAL E COLOC. DE CONEXOES DE FºGALV. C/COSTURA, C/DIAM. DE 2.1/2"</v>
          </cell>
          <cell r="C5894" t="str">
            <v>UN</v>
          </cell>
        </row>
        <row r="5895">
          <cell r="A5895" t="str">
            <v>15.045.032-0</v>
          </cell>
          <cell r="B5895" t="str">
            <v>CORTE E ABERT. DE 2 ROSCAS P/TARRACHA MANUAL E COLOC. DE CONEXOES DE FºGALV. C/COSTURA, C/DIAM. DE 3"</v>
          </cell>
          <cell r="C5895" t="str">
            <v>UN</v>
          </cell>
        </row>
        <row r="5896">
          <cell r="A5896" t="str">
            <v>15.045.033-0</v>
          </cell>
          <cell r="B5896" t="str">
            <v>CORTE E ABERT. DE 2 ROSCAS P/TARRACHA MANUAL E COLOC. DE CONEXOES DE FºGALV. C/COSTURA, C/DIAM. DE 4"</v>
          </cell>
          <cell r="C5896" t="str">
            <v>UN</v>
          </cell>
        </row>
        <row r="5897">
          <cell r="A5897" t="str">
            <v>15.045.050-0</v>
          </cell>
          <cell r="B5897" t="str">
            <v>CORTE E ABERT. DE 2 ROSCAS P/TARRACHA MANUAL E COLOC. DE CONEXOES EM TUBUL. P/VAPOR, C/DIAM. DE 1/2"</v>
          </cell>
          <cell r="C5897" t="str">
            <v>UN</v>
          </cell>
        </row>
        <row r="5898">
          <cell r="A5898" t="str">
            <v>15.045.051-0</v>
          </cell>
          <cell r="B5898" t="str">
            <v>CORTE E ABERT. DE 2 ROSCAS P/TARRACHA MANUAL E COLOC. DE CONEXOES EM TUBUL. P/VAPOR, C/DIAM. DE 3/4"</v>
          </cell>
          <cell r="C5898" t="str">
            <v>UN</v>
          </cell>
        </row>
        <row r="5899">
          <cell r="A5899" t="str">
            <v>15.045.052-0</v>
          </cell>
          <cell r="B5899" t="str">
            <v>CORTE E ABERT. DE 2 ROSCAS P/TARRACHA MANUAL E COLOC. DE CONEXOES EM TUBUL. P/VAPOR, C/DIAM. DE 1"</v>
          </cell>
          <cell r="C5899" t="str">
            <v>UN</v>
          </cell>
        </row>
        <row r="5900">
          <cell r="A5900" t="str">
            <v>15.045.053-0</v>
          </cell>
          <cell r="B5900" t="str">
            <v>CORTE E ABERT. DE 2 ROSCAS P/TARRACHA MANUAL E COLOC. DE CONEXOES EM TUBUL. P/VAPOR, C/DIAM. DE 1.1/4"</v>
          </cell>
          <cell r="C5900" t="str">
            <v>UN</v>
          </cell>
        </row>
        <row r="5901">
          <cell r="A5901" t="str">
            <v>15.045.054-0</v>
          </cell>
          <cell r="B5901" t="str">
            <v>CORTE E ABERT. DE 2 ROSCAS P/TARRACHA MANUAL E COLOC. DE CONEXOES EM TUBUL. P/VAPOR, C/DIAM. DE 1.1/2"</v>
          </cell>
          <cell r="C5901" t="str">
            <v>UN</v>
          </cell>
        </row>
        <row r="5902">
          <cell r="A5902" t="str">
            <v>15.045.055-0</v>
          </cell>
          <cell r="B5902" t="str">
            <v>CORTE E ABERT. DE 2 ROSCAS P/TARRACHA MANUAL E COLOC. DE CONEXOES EM TUBUL. P/VAPOR, C/DIAM. DE 2"</v>
          </cell>
          <cell r="C5902" t="str">
            <v>UN</v>
          </cell>
        </row>
        <row r="5903">
          <cell r="A5903" t="str">
            <v>15.045.056-0</v>
          </cell>
          <cell r="B5903" t="str">
            <v>CORTE E ABERT. DE 2 ROSCAS P/TARRACHA MANUAL E COLOC. DE CONEXOES EM TUBUL. P/VAPOR, C/DIAM. DE 2.1/2"</v>
          </cell>
          <cell r="C5903" t="str">
            <v>UN</v>
          </cell>
        </row>
        <row r="5904">
          <cell r="A5904" t="str">
            <v>15.045.057-0</v>
          </cell>
          <cell r="B5904" t="str">
            <v>CORTE E ABERT. DE 2 ROSCAS P/TARRACHA MANUAL E COLOC. DE CONEXOES EM TUBUL. P/VAPOR, C/DIAM. DE 3"</v>
          </cell>
          <cell r="C5904" t="str">
            <v>UN</v>
          </cell>
        </row>
        <row r="5905">
          <cell r="A5905" t="str">
            <v>15.045.058-0</v>
          </cell>
          <cell r="B5905" t="str">
            <v>CORTE E ABERT. DE 2 ROSCAS P/TARRACHA MANUAL E COLOC. DE CONEXOES EM TUBUL. P/VAPOR, C/DIAM. DE 4"</v>
          </cell>
          <cell r="C5905" t="str">
            <v>UN</v>
          </cell>
        </row>
        <row r="5906">
          <cell r="A5906" t="str">
            <v>15.045.065-1</v>
          </cell>
          <cell r="B5906" t="str">
            <v>CORTE E ABERT. DE 2 ROSCAS P/TARRACHA MANUAL E COLOC. DE CONEXOES EM TUBOS PVC RQ, C/DIAM. DE 1/2"</v>
          </cell>
          <cell r="C5906" t="str">
            <v>UN</v>
          </cell>
        </row>
        <row r="5907">
          <cell r="A5907" t="str">
            <v>15.045.066-1</v>
          </cell>
          <cell r="B5907" t="str">
            <v>CORTE E ABERT. DE 2 ROSCAS P/TARRACHA MANUAL E COLOC. DE CONEXOES EM TUBOS PVC RQ, C/DIAM. DE 3/4"</v>
          </cell>
          <cell r="C5907" t="str">
            <v>UN</v>
          </cell>
        </row>
        <row r="5908">
          <cell r="A5908" t="str">
            <v>15.045.067-1</v>
          </cell>
          <cell r="B5908" t="str">
            <v>CORTE E ABERT. DE 2 ROSCAS P/TARRACHA MANUAL E COLOC. DE CONEXOES EM TUBOS PVC RQ, C/DIAM. DE 1"</v>
          </cell>
          <cell r="C5908" t="str">
            <v>UN</v>
          </cell>
        </row>
        <row r="5909">
          <cell r="A5909" t="str">
            <v>15.045.068-1</v>
          </cell>
          <cell r="B5909" t="str">
            <v>CORTE E ABERT. DE 2 ROSCAS P/TARRACHA MANUAL E COLOC. DE CONEXOES EM TUBOS PVC RQ, C/DIAM. DE 1.1/4"</v>
          </cell>
          <cell r="C5909" t="str">
            <v>UN</v>
          </cell>
        </row>
        <row r="5910">
          <cell r="A5910" t="str">
            <v>15.045.069-1</v>
          </cell>
          <cell r="B5910" t="str">
            <v>CORTE E ABERT. DE 2 ROSCAS P/TARRACHA MANUAL E COLOC. DE CONEXOES EM TUBOS PVC RQ, C/DIAM. DE 1.1/2"</v>
          </cell>
          <cell r="C5910" t="str">
            <v>UN</v>
          </cell>
        </row>
        <row r="5911">
          <cell r="A5911" t="str">
            <v>15.045.070-1</v>
          </cell>
          <cell r="B5911" t="str">
            <v>CORTE E ABERT. DE 2 ROSCAS P/TARRACHA MANUAL E COLOC. DE CONEXOES EM TUBOS PVC RQ, C/DIAM. DE 2"</v>
          </cell>
          <cell r="C5911" t="str">
            <v>UN</v>
          </cell>
        </row>
        <row r="5912">
          <cell r="A5912" t="str">
            <v>15.045.071-1</v>
          </cell>
          <cell r="B5912" t="str">
            <v>CORTE E ABERT. DE 2 ROSCAS P/TARRACHA MANUAL E COLOC. DE CONEXOES EM TUBOS PVC RQ, C/DIAM. DE 2.1/2"</v>
          </cell>
          <cell r="C5912" t="str">
            <v>UN</v>
          </cell>
        </row>
        <row r="5913">
          <cell r="A5913" t="str">
            <v>15.045.072-1</v>
          </cell>
          <cell r="B5913" t="str">
            <v>CORTE E ABERT. DE 2 ROSCAS P/TARRACHA MANUAL E COLOC. DE CONEXOES EM TUBOS PVC RQ, C/DIAM. DE 3"</v>
          </cell>
          <cell r="C5913" t="str">
            <v>UN</v>
          </cell>
        </row>
        <row r="5914">
          <cell r="A5914" t="str">
            <v>15.045.073-1</v>
          </cell>
          <cell r="B5914" t="str">
            <v>CORTE E ABERT. DE 2 ROSCAS P/TARRACHA MANUAL E COLOC. DE CONEXOES EM TUBOS PVC RQ, C/DIAM. DE 4"</v>
          </cell>
          <cell r="C5914" t="str">
            <v>UN</v>
          </cell>
        </row>
        <row r="5915">
          <cell r="A5915" t="str">
            <v>15.045.075-0</v>
          </cell>
          <cell r="B5915" t="str">
            <v>CORTE E ABERT. DE 2 ROSCAS P/TARRACHA MANUAL E COLOC. DE CONEXOES EM ELETR. PVC RQ, C/DIAM. DE 1/2"</v>
          </cell>
          <cell r="C5915" t="str">
            <v>UN</v>
          </cell>
        </row>
        <row r="5916">
          <cell r="A5916" t="str">
            <v>15.045.076-0</v>
          </cell>
          <cell r="B5916" t="str">
            <v>CORTE E ABERT. DE 2 ROSCAS P/TARRACHA MANUAL E COLOC. DE CONEXOES EM ELETR. PVC RQ, C/DIAM. DE 3/4"</v>
          </cell>
          <cell r="C5916" t="str">
            <v>UN</v>
          </cell>
        </row>
        <row r="5917">
          <cell r="A5917" t="str">
            <v>15.045.077-0</v>
          </cell>
          <cell r="B5917" t="str">
            <v>CORTE E ABERT. DE 2 ROSCAS P/TARRACHA MANUAL E COLOC. DE CONEXOES EM ELETR. PVC RQ, C/DIAM. DE 1"</v>
          </cell>
          <cell r="C5917" t="str">
            <v>UN</v>
          </cell>
        </row>
        <row r="5918">
          <cell r="A5918" t="str">
            <v>15.045.078-0</v>
          </cell>
          <cell r="B5918" t="str">
            <v>CORTE E ABERT. DE 2 ROSCAS P/TARRACHA MANUAL E COLOC. DE CONEXOES EM ELETR. PVC RQ, C/DIAM. DE 1.1/4"</v>
          </cell>
          <cell r="C5918" t="str">
            <v>UN</v>
          </cell>
        </row>
        <row r="5919">
          <cell r="A5919" t="str">
            <v>15.045.079-0</v>
          </cell>
          <cell r="B5919" t="str">
            <v>CORTE E ABERT. DE 2 ROSCAS P/TARRACHA MANUAL E COLOC. DE CONEXOES EM ELETR. PVC RQ, C/DIAM. DE 1.1/2"</v>
          </cell>
          <cell r="C5919" t="str">
            <v>UN</v>
          </cell>
        </row>
        <row r="5920">
          <cell r="A5920" t="str">
            <v>15.045.080-0</v>
          </cell>
          <cell r="B5920" t="str">
            <v>CORTE E ABERT. DE 2 ROSCAS P/TARRACHA MANUAL E COLOC. DE CONEXOES EM ELETR. PVC RQ, C/DIAM. DE 2"</v>
          </cell>
          <cell r="C5920" t="str">
            <v>UN</v>
          </cell>
        </row>
        <row r="5921">
          <cell r="A5921" t="str">
            <v>15.045.081-0</v>
          </cell>
          <cell r="B5921" t="str">
            <v>CORTE E ABERT. DE 2 ROSCAS P/TARRACHA MANUAL E COLOC. DE CONEXOES EM ELETR. PVC RQ, C/DIAM. DE 2.1/2"</v>
          </cell>
          <cell r="C5921" t="str">
            <v>UN</v>
          </cell>
        </row>
        <row r="5922">
          <cell r="A5922" t="str">
            <v>15.045.082-0</v>
          </cell>
          <cell r="B5922" t="str">
            <v>CORTE E ABERT. DE 2 ROSCAS P/TARRACHA MANUAL E COLOC. DE CONEXOES EM ELETR. PVC RQ, C/DIAM. DE 3"</v>
          </cell>
          <cell r="C5922" t="str">
            <v>UN</v>
          </cell>
        </row>
        <row r="5923">
          <cell r="A5923" t="str">
            <v>15.045.083-0</v>
          </cell>
          <cell r="B5923" t="str">
            <v>CORTE E ABERT. DE 2 ROSCAS P/TARRACHA MANUAL E COLOC. DE CONEXOES EM ELETR. PVC RQ, C/DIAM. DE 4"</v>
          </cell>
          <cell r="C5923" t="str">
            <v>UN</v>
          </cell>
        </row>
        <row r="5924">
          <cell r="A5924" t="str">
            <v>15.045.084-0</v>
          </cell>
          <cell r="B5924" t="str">
            <v>CORTE E COLOC. DE CONEXOES EM TUBO PVC SD P/ESGOTO, C/DIAM.DE 40MM</v>
          </cell>
          <cell r="C5924" t="str">
            <v>UN</v>
          </cell>
        </row>
        <row r="5925">
          <cell r="A5925" t="str">
            <v>15.045.085-0</v>
          </cell>
          <cell r="B5925" t="str">
            <v>CORTE E COLOC. DE CONEXOES EM TUBO PVC SD P/ESGOTO, C/DIAM.DE 50MM</v>
          </cell>
          <cell r="C5925" t="str">
            <v>UN</v>
          </cell>
        </row>
        <row r="5926">
          <cell r="A5926" t="str">
            <v>15.045.086-0</v>
          </cell>
          <cell r="B5926" t="str">
            <v>CORTE E COLOC. DE CONEXOES EM TUBO PVC SD P/ESGOTO, C/DIAM.DE 75MM</v>
          </cell>
          <cell r="C5926" t="str">
            <v>UN</v>
          </cell>
        </row>
        <row r="5927">
          <cell r="A5927" t="str">
            <v>15.045.087-0</v>
          </cell>
          <cell r="B5927" t="str">
            <v>CORTE E COLOC. DE CONEXOES EM TUBO PVC SD P/ESGOTO, C/DIAM.DE 100MM</v>
          </cell>
          <cell r="C5927" t="str">
            <v>UN</v>
          </cell>
        </row>
        <row r="5928">
          <cell r="A5928" t="str">
            <v>15.045.090-0</v>
          </cell>
          <cell r="B5928" t="str">
            <v>CORTE E COLOC. DE CONEXOES EM TUBO PVC SD P/AGUA FRIA, C/DIAM. DE 20MM</v>
          </cell>
          <cell r="C5928" t="str">
            <v>UN</v>
          </cell>
        </row>
        <row r="5929">
          <cell r="A5929" t="str">
            <v>15.045.091-0</v>
          </cell>
          <cell r="B5929" t="str">
            <v>CORTE E COLOC. DE CONEXOES EM TUBO PVC SD P/AGUA FRIA, C/DIAM. DE 25MM</v>
          </cell>
          <cell r="C5929" t="str">
            <v>UN</v>
          </cell>
        </row>
        <row r="5930">
          <cell r="A5930" t="str">
            <v>15.045.092-0</v>
          </cell>
          <cell r="B5930" t="str">
            <v>CORTE E COLOC. DE CONEXOES EM TUBO PVC SD P/AGUA FRIA, C/DIAM. DE 32MM</v>
          </cell>
          <cell r="C5930" t="str">
            <v>UN</v>
          </cell>
        </row>
        <row r="5931">
          <cell r="A5931" t="str">
            <v>15.045.093-0</v>
          </cell>
          <cell r="B5931" t="str">
            <v>CORTE E COLOC. DE CONEXOES EM TUBO PVC SD P/AGUA FRIA, C/DIAM. DE 40MM</v>
          </cell>
          <cell r="C5931" t="str">
            <v>UN</v>
          </cell>
        </row>
        <row r="5932">
          <cell r="A5932" t="str">
            <v>15.045.094-0</v>
          </cell>
          <cell r="B5932" t="str">
            <v>CORTE E COLOC. DE CONEXOES EM TUBO PVC SD P/AGUA FRIA, C/DIAM. DE 50MM</v>
          </cell>
          <cell r="C5932" t="str">
            <v>UN</v>
          </cell>
        </row>
        <row r="5933">
          <cell r="A5933" t="str">
            <v>15.045.095-0</v>
          </cell>
          <cell r="B5933" t="str">
            <v>CORTE E COLOC. DE CONEXOES EM TUBO PVC SD P/AGUA FRIA, C/DIAM. DE 60MM</v>
          </cell>
          <cell r="C5933" t="str">
            <v>UN</v>
          </cell>
        </row>
        <row r="5934">
          <cell r="A5934" t="str">
            <v>15.045.096-0</v>
          </cell>
          <cell r="B5934" t="str">
            <v>CORTE E COLOC. DE CONEXOES EM TUBO PVC SD P/AGUA FRIA, C/DIAM. DE 75MM</v>
          </cell>
          <cell r="C5934" t="str">
            <v>UN</v>
          </cell>
        </row>
        <row r="5935">
          <cell r="A5935" t="str">
            <v>15.045.097-0</v>
          </cell>
          <cell r="B5935" t="str">
            <v>CORTE E COLOC. DE CONEXOES EM TUBO PVC SD P/AGUA FRIA, C/DIAM. DE 85MM</v>
          </cell>
          <cell r="C5935" t="str">
            <v>UN</v>
          </cell>
        </row>
        <row r="5936">
          <cell r="A5936" t="str">
            <v>15.045.098-0</v>
          </cell>
          <cell r="B5936" t="str">
            <v>CORTE E COLOC. DE CONEXOES EM TUBO PVC SD P/AGUA FRIA, C/DIAM. DE 110MM</v>
          </cell>
          <cell r="C5936" t="str">
            <v>UN</v>
          </cell>
        </row>
        <row r="5937">
          <cell r="A5937" t="str">
            <v>15.045.100-0</v>
          </cell>
          <cell r="B5937" t="str">
            <v>CORTE E COLOC. DE CONEXOES EM TUBO DE COBRE P/AGUA QUENTE, C/DIAM. DE 15MM</v>
          </cell>
          <cell r="C5937" t="str">
            <v>UN</v>
          </cell>
        </row>
        <row r="5938">
          <cell r="A5938" t="str">
            <v>15.045.101-0</v>
          </cell>
          <cell r="B5938" t="str">
            <v>CORTE E COLOC. DE CONEXOES EM TUBO DE COBRE P/AGUA QUENTE, C/DIAM. DE 22MM</v>
          </cell>
          <cell r="C5938" t="str">
            <v>UN</v>
          </cell>
        </row>
        <row r="5939">
          <cell r="A5939" t="str">
            <v>15.045.102-0</v>
          </cell>
          <cell r="B5939" t="str">
            <v>CORTE E COLOC. DE CONEXOES EM TUBO DE COBRE P/AGUA QUENTE, C/DIAM. DE 28MM</v>
          </cell>
          <cell r="C5939" t="str">
            <v>UN</v>
          </cell>
        </row>
        <row r="5940">
          <cell r="A5940" t="str">
            <v>15.045.103-0</v>
          </cell>
          <cell r="B5940" t="str">
            <v>CORTE E COLOC. DE CONEXOES EM TUBO DE COBRE P/AGUA QUENTE, C/DIAM. DE 35MM</v>
          </cell>
          <cell r="C5940" t="str">
            <v>UN</v>
          </cell>
        </row>
        <row r="5941">
          <cell r="A5941" t="str">
            <v>15.045.104-0</v>
          </cell>
          <cell r="B5941" t="str">
            <v>CORTE E COLOC. DE CONEXOES EM TUBO DE COBRE P/AGUA QUENTE, C/DIAM. DE 42MM</v>
          </cell>
          <cell r="C5941" t="str">
            <v>UN</v>
          </cell>
        </row>
        <row r="5942">
          <cell r="A5942" t="str">
            <v>15.045.105-0</v>
          </cell>
          <cell r="B5942" t="str">
            <v>CORTE E COLOC. DE CONEXOES EM TUBO DE COBRE P/AGUA QUENTE, C/DIAM. DE 54MM</v>
          </cell>
          <cell r="C5942" t="str">
            <v>UN</v>
          </cell>
        </row>
        <row r="5943">
          <cell r="A5943" t="str">
            <v>15.045.106-0</v>
          </cell>
          <cell r="B5943" t="str">
            <v>CORTE E COLOC. DE CONEXOES EM TUBO DE COBRE P/AGUA QUENTE, C/DIAM. DE 66MM</v>
          </cell>
          <cell r="C5943" t="str">
            <v>UN</v>
          </cell>
        </row>
        <row r="5944">
          <cell r="A5944" t="str">
            <v>15.045.107-0</v>
          </cell>
          <cell r="B5944" t="str">
            <v>CORTE E COLOC. DE CONEXOES EM TUBO DE COBRE P/AGUA QUENTE, C/DIAM. DE 79MM</v>
          </cell>
          <cell r="C5944" t="str">
            <v>UN</v>
          </cell>
        </row>
        <row r="5945">
          <cell r="A5945" t="str">
            <v>15.045.108-0</v>
          </cell>
          <cell r="B5945" t="str">
            <v>CORTE E COLOC. DE CONEXOES EM TUBO DE COBRE P/AGUA QUENTE, C/DIAM. DE 104MM</v>
          </cell>
          <cell r="C5945" t="str">
            <v>UN</v>
          </cell>
        </row>
        <row r="5946">
          <cell r="A5946" t="str">
            <v>15.045.110-0</v>
          </cell>
          <cell r="B5946" t="str">
            <v>ABERTURA E FECHAM. DE RASGO EM ALVEN., P/PASSAGEM DE TUBOS EDUTOS C/DIAM. DE 1/2" A 1"</v>
          </cell>
          <cell r="C5946" t="str">
            <v>M</v>
          </cell>
        </row>
        <row r="5947">
          <cell r="A5947" t="str">
            <v>15.045.111-0</v>
          </cell>
          <cell r="B5947" t="str">
            <v>ABERTURA E FECHAM. DE RASGO EM CONCR., P/PASSAGEM DE TUBOS EDUTOS C/DIAM. DE 1/2" A 1"</v>
          </cell>
          <cell r="C5947" t="str">
            <v>M</v>
          </cell>
        </row>
        <row r="5948">
          <cell r="A5948" t="str">
            <v>15.045.115-0</v>
          </cell>
          <cell r="B5948" t="str">
            <v>ABERTURA E FECHAM. DE RASGO EM ALVEN., P/PASSAGEM DE TUBOS EDUTOS C/DIAM. DE 1.1/4" A 2"</v>
          </cell>
          <cell r="C5948" t="str">
            <v>M</v>
          </cell>
        </row>
        <row r="5949">
          <cell r="A5949" t="str">
            <v>15.045.116-0</v>
          </cell>
          <cell r="B5949" t="str">
            <v>ABERTURA E FECHAM. DE RASGO EM CONCR., P/PASSAGEM DE TUBOS EDUTOS C/DIAM. DE 1.1/4" A 2"</v>
          </cell>
          <cell r="C5949" t="str">
            <v>M</v>
          </cell>
        </row>
        <row r="5950">
          <cell r="A5950" t="str">
            <v>15.045.120-0</v>
          </cell>
          <cell r="B5950" t="str">
            <v>ABERTURA E FECHAM. DE RASGO EM ALVEN., P/PASSAGEM DE TUBOS EDUTOS C/DIAM. DE 2.1/2" A 4"</v>
          </cell>
          <cell r="C5950" t="str">
            <v>M</v>
          </cell>
        </row>
        <row r="5951">
          <cell r="A5951" t="str">
            <v>15.045.121-0</v>
          </cell>
          <cell r="B5951" t="str">
            <v>ABERTURA E FECHAM. DE RASGO EM CONCR., P/PASSAGEM DE TUBOS EDUTOS C/DIAM. DE 2.1/2" A 4"</v>
          </cell>
          <cell r="C5951" t="str">
            <v>M</v>
          </cell>
        </row>
        <row r="5952">
          <cell r="A5952" t="str">
            <v>15.045.999-0</v>
          </cell>
          <cell r="B5952" t="str">
            <v>FAMILIA 15.045EMENDAS.</v>
          </cell>
        </row>
        <row r="5953">
          <cell r="A5953" t="str">
            <v>15.046.010-0</v>
          </cell>
          <cell r="B5953" t="str">
            <v>SOLDA TOPO EM TUBUL. P/VAPOR C/DIAM. DE 1/2", UTILIZANDO CONVERSOR ELETRO MOTORIZADO</v>
          </cell>
          <cell r="C5953" t="str">
            <v>UN</v>
          </cell>
        </row>
        <row r="5954">
          <cell r="A5954" t="str">
            <v>15.046.011-0</v>
          </cell>
          <cell r="B5954" t="str">
            <v>SOLDA TOPO EM TUBUL. P/VAPOR C/DIAM. DE 3/4", UTILIZANDO CONVERSOR ELETRO MOTORIZADO</v>
          </cell>
          <cell r="C5954" t="str">
            <v>UN</v>
          </cell>
        </row>
        <row r="5955">
          <cell r="A5955" t="str">
            <v>15.046.012-0</v>
          </cell>
          <cell r="B5955" t="str">
            <v>SOLDA TOPO EM TUBUL. P/VAPOR C/DIAM. DE 1", UTILIZANDO CONVERSOR ELETRO MOTORIZADO</v>
          </cell>
          <cell r="C5955" t="str">
            <v>UN</v>
          </cell>
        </row>
        <row r="5956">
          <cell r="A5956" t="str">
            <v>15.046.013-0</v>
          </cell>
          <cell r="B5956" t="str">
            <v>SOLDA TOPO EM TUBUL. P/VAPOR C/DIAM. DE 1.1/4", UTILIZANDO CONVERSOR ELETRO MOTORIZADO</v>
          </cell>
          <cell r="C5956" t="str">
            <v>UN</v>
          </cell>
        </row>
        <row r="5957">
          <cell r="A5957" t="str">
            <v>15.046.014-0</v>
          </cell>
          <cell r="B5957" t="str">
            <v>SOLDA TOPO EM TUBUL. P/VAPOR C/DIAM. DE 1.1/2", UTILIZANDO CONVERSOR ELETRO MOTORIZADO</v>
          </cell>
          <cell r="C5957" t="str">
            <v>UN</v>
          </cell>
        </row>
        <row r="5958">
          <cell r="A5958" t="str">
            <v>15.046.015-0</v>
          </cell>
          <cell r="B5958" t="str">
            <v>SOLDA TOPO EM TUBUL. P/VAPOR C/DIAM. DE 2", UTILIZANDO CONVERSOR ELETRO MOTORIZADO</v>
          </cell>
          <cell r="C5958" t="str">
            <v>UN</v>
          </cell>
        </row>
        <row r="5959">
          <cell r="A5959" t="str">
            <v>15.046.016-0</v>
          </cell>
          <cell r="B5959" t="str">
            <v>SOLDA TOPO EM TUBUL. P/VAPOR C/DIAM. DE 2.1/2", UTILIZANDO CONVERSOR ELETRO MOTORIZADO</v>
          </cell>
          <cell r="C5959" t="str">
            <v>UN</v>
          </cell>
        </row>
        <row r="5960">
          <cell r="A5960" t="str">
            <v>15.046.017-0</v>
          </cell>
          <cell r="B5960" t="str">
            <v>SOLDA TOPO EM TUBUL. P/VAPOR C/DIAM. DE 3", UTILIZANDO CONVERSOR ELETRO MOTORIZADO</v>
          </cell>
          <cell r="C5960" t="str">
            <v>UN</v>
          </cell>
        </row>
        <row r="5961">
          <cell r="A5961" t="str">
            <v>15.046.018-0</v>
          </cell>
          <cell r="B5961" t="str">
            <v>SOLDA TOPO EM TUBUL. P/VAPOR C/DIAM. DE 4", UTILIZANDO CONVERSOR ELETRO MOTORIZADO</v>
          </cell>
          <cell r="C5961" t="str">
            <v>UN</v>
          </cell>
        </row>
        <row r="5962">
          <cell r="A5962" t="str">
            <v>15.046.999-0</v>
          </cell>
          <cell r="B5962" t="str">
            <v>FAMILIA 15.046SOLDA TOPO EM TUBULACAO.</v>
          </cell>
        </row>
        <row r="5963">
          <cell r="A5963" t="str">
            <v>15.047.010-0</v>
          </cell>
          <cell r="B5963" t="str">
            <v>ISOLAMENTO EM TUBUL. C/DIAM. DE 1/2" E ESP. DE 1", FIX. C/ARAME GALV. E CINTA DE ALUMINIO</v>
          </cell>
          <cell r="C5963" t="str">
            <v>M</v>
          </cell>
        </row>
        <row r="5964">
          <cell r="A5964" t="str">
            <v>15.047.011-0</v>
          </cell>
          <cell r="B5964" t="str">
            <v>ISOLAMENTO EM TUBUL. C/DIAM. DE 3/4" E ESP. DE 1", FIX. C/ARAME GALV. E CINTA DE ALUMINIO</v>
          </cell>
          <cell r="C5964" t="str">
            <v>M</v>
          </cell>
        </row>
        <row r="5965">
          <cell r="A5965" t="str">
            <v>15.047.012-0</v>
          </cell>
          <cell r="B5965" t="str">
            <v>ISOLAMENTO EM TUBUL. C/DIAM. DE 1" E ESP. DE 1", FIX. C/ARAME GALV. E CINTA DE ALUMINIO</v>
          </cell>
          <cell r="C5965" t="str">
            <v>M</v>
          </cell>
        </row>
        <row r="5966">
          <cell r="A5966" t="str">
            <v>15.047.013-0</v>
          </cell>
          <cell r="B5966" t="str">
            <v>ISOLAMENTO EM TUBUL. C/DIAM. DE 1.1/4" E ESP. DE 1", FIX. C/ARAME GALV. E CINTA DE ALUMINIO</v>
          </cell>
          <cell r="C5966" t="str">
            <v>M</v>
          </cell>
        </row>
        <row r="5967">
          <cell r="A5967" t="str">
            <v>15.047.014-0</v>
          </cell>
          <cell r="B5967" t="str">
            <v>ISOLAMENTO EM TUBUL. C/DIAM. DE 1.1/2" E ESP. DE 1", FIX. C/ARAME GALV. E CINTA DE ALUMINIO</v>
          </cell>
          <cell r="C5967" t="str">
            <v>M</v>
          </cell>
        </row>
        <row r="5968">
          <cell r="A5968" t="str">
            <v>15.047.015-0</v>
          </cell>
          <cell r="B5968" t="str">
            <v>ISOLAMENTO EM TUBUL. C/DIAM. DE 2" E ESP. DE 1.1/2", FIX. C/ARAME GALV. E CINTA DE ALUMINIO</v>
          </cell>
          <cell r="C5968" t="str">
            <v>M</v>
          </cell>
        </row>
        <row r="5969">
          <cell r="A5969" t="str">
            <v>15.047.016-0</v>
          </cell>
          <cell r="B5969" t="str">
            <v>ISOLAMENTO EM TUBUL. C/DIAM. DE 2.1/2" E ESP. DE 1.1/2", FIX. C/ARAME GALV. E CINTA DE ALUMINIO</v>
          </cell>
          <cell r="C5969" t="str">
            <v>M</v>
          </cell>
        </row>
        <row r="5970">
          <cell r="A5970" t="str">
            <v>15.047.017-0</v>
          </cell>
          <cell r="B5970" t="str">
            <v>ISOLAMENTO EM TUBUL. C/DIAM. DE 3" E ESP. DE 1.1/2", FIX. C/ARAME GALV. E CINTA DE ALUMINIO</v>
          </cell>
          <cell r="C5970" t="str">
            <v>M</v>
          </cell>
        </row>
        <row r="5971">
          <cell r="A5971" t="str">
            <v>15.047.018-0</v>
          </cell>
          <cell r="B5971" t="str">
            <v>ISOLAMENTO EM TUBUL. C/DIAM. DE 4" E ESP. DE 1.1/2", FIX. C/ARAME GALV. E CINTA DE ALUMINIO</v>
          </cell>
          <cell r="C5971" t="str">
            <v>M</v>
          </cell>
        </row>
        <row r="5972">
          <cell r="A5972" t="str">
            <v>15.047.999-0</v>
          </cell>
          <cell r="B5972" t="str">
            <v>FAMILIA 15.047ISOLAMENTO P/TUBULACAO VAPOR E QUENTE.</v>
          </cell>
        </row>
        <row r="5973">
          <cell r="A5973" t="str">
            <v>15.058.010-0</v>
          </cell>
          <cell r="B5973" t="str">
            <v>FORNECIMENTO DE AGUA PELA CEDAE, P/OBRAS PUBL., CONSID. O CONSUMO MENSAL DE ATE 20,00M3, TARIFA "A"</v>
          </cell>
          <cell r="C5973" t="str">
            <v>M3XMES</v>
          </cell>
        </row>
        <row r="5974">
          <cell r="A5974" t="str">
            <v>15.058.015-0</v>
          </cell>
          <cell r="B5974" t="str">
            <v>ADICIONAL P/FORN. DE AGUA PELA CEDAE, P/OBRAS PUBL., CONSID.O CONSUMO MENSAL ENTRE 21,00 E 30,00M3, TARIFA "A"</v>
          </cell>
          <cell r="C5974" t="str">
            <v>M3XMES</v>
          </cell>
        </row>
        <row r="5975">
          <cell r="A5975" t="str">
            <v>15.058.020-0</v>
          </cell>
          <cell r="B5975" t="str">
            <v>ADICIONAL P/FORN. DE AGUA PELA CEDAE, P/OBRAS PUBL., CONSID.O CONSUMO MENSAL ENTRE 31,00 E 100,00M3, TARIFA "A"</v>
          </cell>
          <cell r="C5975" t="str">
            <v>M3XMES</v>
          </cell>
        </row>
        <row r="5976">
          <cell r="A5976" t="str">
            <v>15.058.050-0</v>
          </cell>
          <cell r="B5976" t="str">
            <v>FORNECIMENTO DE AGUA PELA CEDAE, P/OBRAS PUBL., CONSID. O CONSUMO MENSAL ATE 30,00M3, TARIFA "B"</v>
          </cell>
          <cell r="C5976" t="str">
            <v>M3XMES</v>
          </cell>
        </row>
        <row r="5977">
          <cell r="A5977" t="str">
            <v>15.058.055-0</v>
          </cell>
          <cell r="B5977" t="str">
            <v>ADICIONAL P/FORN. DE AGUA PELA CEDAE, P/OBRAS PUBL., CONSID.O CONSUMO MENSAL DE 31,00 ATE 130,00M3, TARIFA "B"</v>
          </cell>
          <cell r="C5977" t="str">
            <v>M3XMES</v>
          </cell>
        </row>
        <row r="5978">
          <cell r="A5978" t="str">
            <v>15.058.060-0</v>
          </cell>
          <cell r="B5978" t="str">
            <v>ADIDIONAL P/FORN. DE AGUA PELA CEDAE, P/OBRAS PUBL., CONSID.O CONSUMO MENSAL MAIOR QUE DE 130,00M3, TARIFA "B"</v>
          </cell>
          <cell r="C5978" t="str">
            <v>M3XMES</v>
          </cell>
        </row>
        <row r="5979">
          <cell r="A5979" t="str">
            <v>15.058.999-0</v>
          </cell>
          <cell r="B5979" t="str">
            <v>FAMILIA 15.058FORNEC.AGUA POTAVEL.</v>
          </cell>
        </row>
        <row r="5980">
          <cell r="A5980" t="str">
            <v>15.065.010-0</v>
          </cell>
          <cell r="B5980" t="str">
            <v>LIGACAO PREDIAL DE ESGOTO SANIT., INCL. CX. DE INSPECAO C/TAMPAO DE FºFº LEVE, EM LOGRADOURO C/ COLETOR DUPLO</v>
          </cell>
          <cell r="C5980" t="str">
            <v>UN</v>
          </cell>
        </row>
        <row r="5981">
          <cell r="A5981" t="str">
            <v>15.065.011-0</v>
          </cell>
          <cell r="B5981" t="str">
            <v>LIGACAO PREDIAL DE ESGOTO SANIT., INCL. CX. DE INSPECAO C/TAMPAO DE FºFº PESADO EM LOGRADOURO C/COLETOR DUPLO</v>
          </cell>
          <cell r="C5981" t="str">
            <v>UN</v>
          </cell>
        </row>
        <row r="5982">
          <cell r="A5982" t="str">
            <v>15.065.015-0</v>
          </cell>
          <cell r="B5982" t="str">
            <v>LIGACAO PREDIAL DE ESGOTO SANIT., INCL. CX. DE INSPECAO C/TAMPAO DE FºFº LEVE EM LOGRADOURO S/PAVIMENT. C/COLETOR UNICO</v>
          </cell>
          <cell r="C5982" t="str">
            <v>UN</v>
          </cell>
        </row>
        <row r="5983">
          <cell r="A5983" t="str">
            <v>15.065.016-0</v>
          </cell>
          <cell r="B5983" t="str">
            <v>LIGACAO PREDIAL DE ESGOTO SANIT., INCL. CX. DE INSPECAO C/TAMPAO DE FºFº PESADO,EM LOGRADOURO S/PAVIMENT.C/COLETOR UNICO</v>
          </cell>
          <cell r="C5983" t="str">
            <v>UN</v>
          </cell>
        </row>
        <row r="5984">
          <cell r="A5984" t="str">
            <v>15.065.020-0</v>
          </cell>
          <cell r="B5984" t="str">
            <v>LIGACAO PREDIAL DE ESGOTO SANIT., INCL. CX. DE INSPECAO C/TAMPAO DE FºFº LEVE, EM LOGRADOURO C/PARALELEP.E COLETOR UNICO</v>
          </cell>
          <cell r="C5984" t="str">
            <v>UN</v>
          </cell>
        </row>
        <row r="5985">
          <cell r="A5985" t="str">
            <v>15.065.021-0</v>
          </cell>
          <cell r="B5985" t="str">
            <v>LIGACAO PREDIAL DE ESGOTO SANIT., INCL.CX.DE INSPECAO C/TAMPAO DE FºFº PESADO, EM LOGRADOURO C/PARALELEP.E COLETOR UNICO</v>
          </cell>
          <cell r="C5985" t="str">
            <v>UN</v>
          </cell>
        </row>
        <row r="5986">
          <cell r="A5986" t="str">
            <v>15.065.025-0</v>
          </cell>
          <cell r="B5986" t="str">
            <v>LIGACAO PREDIAL DE ESGOTO SANIT., INCL. CX. DE INSPECAO C/TAMPAO DE FºFº LEVE, EM LOGRADOURO C/ASFALTO E COLETOR UNICO</v>
          </cell>
          <cell r="C5986" t="str">
            <v>UN</v>
          </cell>
        </row>
        <row r="5987">
          <cell r="A5987" t="str">
            <v>15.065.026-0</v>
          </cell>
          <cell r="B5987" t="str">
            <v>LIGACAO PREDIAL DE ESGOTO SANIT., INCL. CX. DE INSPECAO C/TAMPAO DE FºFº PESADO, EM LOGRADOURO C/ASFALTO E COLETOR UNICO</v>
          </cell>
          <cell r="C5987" t="str">
            <v>UN</v>
          </cell>
        </row>
        <row r="5988">
          <cell r="A5988" t="str">
            <v>15.065.999-0</v>
          </cell>
          <cell r="B5988" t="str">
            <v>FAMILIA 15.065LIGACAO PREDIAL DE G.S.G SANITARIO.</v>
          </cell>
        </row>
        <row r="5989">
          <cell r="A5989" t="str">
            <v>15.066.001-1</v>
          </cell>
          <cell r="B5989" t="str">
            <v>CONJUNTO DE MAT. P/CAVALETE DE RAMAL PREDIAL DE AGUA, PADRAONORMAL, TIPO "A", DE 1/2". FORN.</v>
          </cell>
          <cell r="C5989" t="str">
            <v>UN</v>
          </cell>
        </row>
        <row r="5990">
          <cell r="A5990" t="str">
            <v>15.066.002-1</v>
          </cell>
          <cell r="B5990" t="str">
            <v>CONJUNTO DE MAT. P/CAVALETE DE RAMAL PREDIAL DE AGUA, PADRAONORMAL, TIPO "A", DE 3/4". FORN.</v>
          </cell>
          <cell r="C5990" t="str">
            <v>UN</v>
          </cell>
        </row>
        <row r="5991">
          <cell r="A5991" t="str">
            <v>15.066.003-1</v>
          </cell>
          <cell r="B5991" t="str">
            <v>CONJUNTO DE MAT. P/CAVALETE DE RAMAL PREDIAL DE AGUA, PADRAONORMAL, TIPO "A", DE 1". FORN.</v>
          </cell>
          <cell r="C5991" t="str">
            <v>UN</v>
          </cell>
        </row>
        <row r="5992">
          <cell r="A5992" t="str">
            <v>15.066.004-0</v>
          </cell>
          <cell r="B5992" t="str">
            <v>CONJUNTO DE MAT. P/CAVALETE DE RAMAL PREDIAL DE AGUA, PADRAONORMAL, TIPO "A", DE 1.1/2". FORN.</v>
          </cell>
          <cell r="C5992" t="str">
            <v>UN</v>
          </cell>
        </row>
        <row r="5993">
          <cell r="A5993" t="str">
            <v>15.066.005-0</v>
          </cell>
          <cell r="B5993" t="str">
            <v>CONJUNTO DE MAT. P/CAVALETE DE RAMAL PREDIAL DE AGUA, PADRAONORMAL, TIPO "A", DE 2". FORN.</v>
          </cell>
          <cell r="C5993" t="str">
            <v>UN</v>
          </cell>
        </row>
        <row r="5994">
          <cell r="A5994" t="str">
            <v>15.066.006-0</v>
          </cell>
          <cell r="B5994" t="str">
            <v>CONJUNTO DE MAT. P/CAVALETE DE RAMAL PREDIAL DE AGUA, PADRAONORMAL, TIPO "B", DE 1/2". FORN.</v>
          </cell>
          <cell r="C5994" t="str">
            <v>UN</v>
          </cell>
        </row>
        <row r="5995">
          <cell r="A5995" t="str">
            <v>15.066.007-0</v>
          </cell>
          <cell r="B5995" t="str">
            <v>CONJUNTO DE MAT. P/CAVALETE DE RAMAL PREDIAL DE AGUA, PADRAONORMAL, TIPO "B", DE 3/4". FORN.</v>
          </cell>
          <cell r="C5995" t="str">
            <v>UN</v>
          </cell>
        </row>
        <row r="5996">
          <cell r="A5996" t="str">
            <v>15.066.010-0</v>
          </cell>
          <cell r="B5996" t="str">
            <v>CONJUNTO DE MAT. P/CAVALETE DE RAMAL PREDIAL DE AGUA, PADRAOPROFACE, TIPO "B", DE 1/2". FORN.</v>
          </cell>
          <cell r="C5996" t="str">
            <v>UN</v>
          </cell>
        </row>
        <row r="5997">
          <cell r="A5997" t="str">
            <v>15.066.011-0</v>
          </cell>
          <cell r="B5997" t="str">
            <v>CONJUNTO DE MAT. P/CAVALETE DE RAMAL PREDIAL DE AGUA, PADRAOPROFACE, TIPO "A", DE 1/2". FORN.</v>
          </cell>
          <cell r="C5997" t="str">
            <v>UN</v>
          </cell>
        </row>
        <row r="5998">
          <cell r="A5998" t="str">
            <v>15.066.012-0</v>
          </cell>
          <cell r="B5998" t="str">
            <v>CONJUNTO DE MAT., COMPLETO, P/LIGACAO DE RAMAL PREDIAL DE AGUA, DENOMINADO "KIT CAVALETE", EM PVC DE 1/2". FORN.</v>
          </cell>
          <cell r="C5998" t="str">
            <v>UN</v>
          </cell>
        </row>
        <row r="5999">
          <cell r="A5999" t="str">
            <v>15.066.013-0</v>
          </cell>
          <cell r="B5999" t="str">
            <v>CONJUNTO DE MAT., COMPLETO, P/LIGACAO DE RAMAL PREDIAL DE AGUA, DENOMINADO "KIT CAVALETE", EM PVC DE 3/4". FORN.</v>
          </cell>
          <cell r="C5999" t="str">
            <v>UN</v>
          </cell>
        </row>
        <row r="6000">
          <cell r="A6000" t="str">
            <v>15.066.021-0</v>
          </cell>
          <cell r="B6000" t="str">
            <v>CONJUNTO DE MAT. P/RAMAL PREDIAL DE AGUA PEAD 20MM, PADRAO NORMAL, LIGADO EM DISTRIB. PVC 50MM OU 2". FORN.</v>
          </cell>
          <cell r="C6000" t="str">
            <v>UN</v>
          </cell>
        </row>
        <row r="6001">
          <cell r="A6001" t="str">
            <v>15.066.022-0</v>
          </cell>
          <cell r="B6001" t="str">
            <v>CONJUNTO DE MAT. P/RAMAL PREDIAL DE AGUA PEAD 20MM, PADRAO NORMAL, LIGADO EM DISTRIB. PVC 75MM OU 3". FORN.</v>
          </cell>
          <cell r="C6001" t="str">
            <v>UN</v>
          </cell>
        </row>
        <row r="6002">
          <cell r="A6002" t="str">
            <v>15.066.023-0</v>
          </cell>
          <cell r="B6002" t="str">
            <v>CONJUNTO DE MAT. P/RAMAL PREDIAL DE AGUA PEAD 20MM, PADRAO NORMAL, LIGADO EM DISTRIB. FºFº K7 75MM. FORN.</v>
          </cell>
          <cell r="C6002" t="str">
            <v>UN</v>
          </cell>
        </row>
        <row r="6003">
          <cell r="A6003" t="str">
            <v>15.066.024-0</v>
          </cell>
          <cell r="B6003" t="str">
            <v>CONJUNTO DE MAT. P/RAMAL PREDIAL DE AGUA PEAD 20MM, PADRAO NORMAL, LIGADO EM DISTRIB. FºFº K7 OU PVC DEFOFO 100MM. FORN.</v>
          </cell>
          <cell r="C6003" t="str">
            <v>UN</v>
          </cell>
        </row>
        <row r="6004">
          <cell r="A6004" t="str">
            <v>15.066.025-0</v>
          </cell>
          <cell r="B6004" t="str">
            <v>CONJUNTO DE MAT. P/RAMAL PREDIAL DE AGUA PEAD 20MM, PADRAO NORMAL, LIGADO EM DISTRIB. PVC DEFOFO 150MM. FORN.</v>
          </cell>
          <cell r="C6004" t="str">
            <v>UN</v>
          </cell>
        </row>
        <row r="6005">
          <cell r="A6005" t="str">
            <v>15.066.026-0</v>
          </cell>
          <cell r="B6005" t="str">
            <v>CONJUNTO DE MAT. P/RAMAL PREDIAL DE AGUA PEAD 20MM, PADRAO NORMAL, LIGADO EM DISTRIB. PVC DEFOFO 200MM. FORN.</v>
          </cell>
          <cell r="C6005" t="str">
            <v>UN</v>
          </cell>
        </row>
        <row r="6006">
          <cell r="A6006" t="str">
            <v>15.066.027-0</v>
          </cell>
          <cell r="B6006" t="str">
            <v>CONJUNTO DE MAT. P/RAMAL PREDIAL DE AGUA PEAD 20MM, PADRAO NORMAL, LIGADO EM DISTRIB. PVC DEFOFO 250MM. FORN.</v>
          </cell>
          <cell r="C6006" t="str">
            <v>UN</v>
          </cell>
        </row>
        <row r="6007">
          <cell r="A6007" t="str">
            <v>15.066.028-0</v>
          </cell>
          <cell r="B6007" t="str">
            <v>CONJUNTO DE MAT. P/RAMAL PREDIAL DE AGUA PEAD 20MM, PADRAO NORMAL,LIGADO EM DISTRIB. FºFº K7 OU K9 DN ACIMA 100MM. FORN.</v>
          </cell>
          <cell r="C6007" t="str">
            <v>UN</v>
          </cell>
        </row>
        <row r="6008">
          <cell r="A6008" t="str">
            <v>15.066.031-1</v>
          </cell>
          <cell r="B6008" t="str">
            <v>CONJUNTO DE MAT. P/RAMAL PREDIAL DE AGUA PVC RQ 1/2", PADRAONORMAL, LIGADO EM DISTRIB. PVC 50MM OU 2". FORN.</v>
          </cell>
          <cell r="C6008" t="str">
            <v>UN</v>
          </cell>
        </row>
        <row r="6009">
          <cell r="A6009" t="str">
            <v>15.066.032-1</v>
          </cell>
          <cell r="B6009" t="str">
            <v>CONJUNTO DE MAT. P/RAMAL PREDIAL DE AGUA PVC RQ 1/2", PADRAONORMAL, LIGADO EM DISTRIB. PVC 75MM OU 3". FORN.</v>
          </cell>
          <cell r="C6009" t="str">
            <v>UN</v>
          </cell>
        </row>
        <row r="6010">
          <cell r="A6010" t="str">
            <v>15.066.033-1</v>
          </cell>
          <cell r="B6010" t="str">
            <v>CONJUNTO DE MAT. P/RAMAL PREDIAL DE AGUA PVC RQ 1/2", PADRAONORMAL, LIGADO EM DISTRIB. FºFº K7 75MM. FORN.</v>
          </cell>
          <cell r="C6010" t="str">
            <v>UN</v>
          </cell>
        </row>
        <row r="6011">
          <cell r="A6011" t="str">
            <v>15.066.034-1</v>
          </cell>
          <cell r="B6011" t="str">
            <v>CONJUNTO DE MAT. P/RAMAL PREDIAL DE AGUA PVC RQ 1/2", PADRAONORMAL,LIGADO EM DISTRIB.FºFº K7 OU PVC DEFOFO 100MM. FORN.</v>
          </cell>
          <cell r="C6011" t="str">
            <v>UN</v>
          </cell>
        </row>
        <row r="6012">
          <cell r="A6012" t="str">
            <v>15.066.035-0</v>
          </cell>
          <cell r="B6012" t="str">
            <v>CONJUNTO DE MAT. P/RAMAL PREDIAL DE AGUA PVC RQ 1/2", PADRAONORMAL, LIGADO EM DISTRIB. PVC DEFOFO 150MM. FORN.</v>
          </cell>
          <cell r="C6012" t="str">
            <v>UN</v>
          </cell>
        </row>
        <row r="6013">
          <cell r="A6013" t="str">
            <v>15.066.036-0</v>
          </cell>
          <cell r="B6013" t="str">
            <v>CONJUNTO DE MAT. P/RAMAL PREDIAL DE AGUA PVC RQ 1/2", PADRAONORMAL, LIGADO EM DISTRIB. PVC DEFOFO 200MM. FORN.</v>
          </cell>
          <cell r="C6013" t="str">
            <v>UN</v>
          </cell>
        </row>
        <row r="6014">
          <cell r="A6014" t="str">
            <v>15.066.037-0</v>
          </cell>
          <cell r="B6014" t="str">
            <v>CONJUNTO DE MAT. P/RAMAL PREDIAL DE AGUA PVC RQ 1/2", PADRAONORMAL, LIGADO EM DISTRIB. PVC DEFOFO 250MM. FORN.</v>
          </cell>
          <cell r="C6014" t="str">
            <v>UN</v>
          </cell>
        </row>
        <row r="6015">
          <cell r="A6015" t="str">
            <v>15.066.038-0</v>
          </cell>
          <cell r="B6015" t="str">
            <v>CONJUNTO DE MAT. P/RAMAL PREDIAL DE AGUA PVC RQ 1/2",PADRAONORMAL,LIGADO EM DISTRIB.FºFº K7 OU K9 DN ACIMA 100MM. FORN.</v>
          </cell>
          <cell r="C6015" t="str">
            <v>UN</v>
          </cell>
        </row>
        <row r="6016">
          <cell r="A6016" t="str">
            <v>15.066.041-1</v>
          </cell>
          <cell r="B6016" t="str">
            <v>CONJUNTO DE MAT. P/RAMAL PREDIAL DE AGUA PVC RQ 3/4", PADRAONORMAL, LIGADO EM DISTRIB. PVC 50MM OU 2". FORN.</v>
          </cell>
          <cell r="C6016" t="str">
            <v>UN</v>
          </cell>
        </row>
        <row r="6017">
          <cell r="A6017" t="str">
            <v>15.066.042-1</v>
          </cell>
          <cell r="B6017" t="str">
            <v>CONJUNTO DE MAT. P/RAMAL PREDIAL DE AGUA PVC RQ 3/4", PADRAONORMAL, LIGADO EM DISTRIB. PVC 75MM OU 3". FORN.</v>
          </cell>
          <cell r="C6017" t="str">
            <v>UN</v>
          </cell>
        </row>
        <row r="6018">
          <cell r="A6018" t="str">
            <v>15.066.043-1</v>
          </cell>
          <cell r="B6018" t="str">
            <v>CONJUNTO DE MAT. P/RAMAL PREDIAL DE AGUA PVC RQ 3/4", PADRAONORMAL, LIGADO EM DISTRIB. FºFº K7 75MM. FORN.</v>
          </cell>
          <cell r="C6018" t="str">
            <v>UN</v>
          </cell>
        </row>
        <row r="6019">
          <cell r="A6019" t="str">
            <v>15.066.044-1</v>
          </cell>
          <cell r="B6019" t="str">
            <v>CONJUNTO DE MAT. P/RAMAL PREDIAL DE AGUA PVC RQ 3/4", PADRAONORMAL,LIGADO EM DISTRIB.FºFº K7 OU PVC DEFOFO 100MM. FORN.</v>
          </cell>
          <cell r="C6019" t="str">
            <v>UN</v>
          </cell>
        </row>
        <row r="6020">
          <cell r="A6020" t="str">
            <v>15.066.045-0</v>
          </cell>
          <cell r="B6020" t="str">
            <v>CONJUNTO DE MAT. P/RAMAL PREDIAL DE AGUA PVC RQ 3/4", PADRAONORMAL, LIGADO EM DISTRIB. PVC DEFOFO 150MM. FORN.</v>
          </cell>
          <cell r="C6020" t="str">
            <v>UN</v>
          </cell>
        </row>
        <row r="6021">
          <cell r="A6021" t="str">
            <v>15.066.046-0</v>
          </cell>
          <cell r="B6021" t="str">
            <v>CONJUNTO DE MAT. P/RAMAL PREDIAL DE AGUA PVC RQ 3/4", PADRAONORMAL, LIGADO EM DISTRIB. PVC DEFOFO 200MM. FORN.</v>
          </cell>
          <cell r="C6021" t="str">
            <v>UN</v>
          </cell>
        </row>
        <row r="6022">
          <cell r="A6022" t="str">
            <v>15.066.047-0</v>
          </cell>
          <cell r="B6022" t="str">
            <v>CONJUNTO DE MAT. P/RAMAL PREDIAL DE AGUA PVC RQ 3/4", PADRAONORMAL, LIGADO EM DISTRIB. PVC DEFOFO 250MM. FORN.</v>
          </cell>
          <cell r="C6022" t="str">
            <v>UN</v>
          </cell>
        </row>
        <row r="6023">
          <cell r="A6023" t="str">
            <v>15.066.048-0</v>
          </cell>
          <cell r="B6023" t="str">
            <v>CONJUNTO DE MAT. P/RAMAL PREDIAL DE AGUA PVC RQ 3/4",PADRAONORMAL,LIGADO EM DISTRIB.FºFº K7 OU K9 DN ACIMA 100MM. FORN.</v>
          </cell>
          <cell r="C6023" t="str">
            <v>UN</v>
          </cell>
        </row>
        <row r="6024">
          <cell r="A6024" t="str">
            <v>15.066.051-1</v>
          </cell>
          <cell r="B6024" t="str">
            <v>CONJUNTO DE MAT. P/RAMAL PREDIAL DE AGUA PVC RQ 1", PADRAO NORMAL, LIGADO EM DISTRIB. PVC 50MM OU 2". FORN.</v>
          </cell>
          <cell r="C6024" t="str">
            <v>UN</v>
          </cell>
        </row>
        <row r="6025">
          <cell r="A6025" t="str">
            <v>15.066.052-1</v>
          </cell>
          <cell r="B6025" t="str">
            <v>CONJUNTO DE MAT. P/RAMAL PREDIAL DE AGUA PVC RQ 1", PADRAO NORMAL, LIGADO EM DISTRIB. PVC OU FºFº K7 75MM OU 3". FORN.</v>
          </cell>
          <cell r="C6025" t="str">
            <v>UN</v>
          </cell>
        </row>
        <row r="6026">
          <cell r="A6026" t="str">
            <v>15.066.053-1</v>
          </cell>
          <cell r="B6026" t="str">
            <v>CONJUNTO DE MAT. P/RAMAL PREDIAL DE AGUA PVC RQ 1", PADRAO NORMAL, LIGADO EM DISTRIB. FºFº K7 OU PVC DEFOFO 100MM. FORN.</v>
          </cell>
          <cell r="C6026" t="str">
            <v>UN</v>
          </cell>
        </row>
        <row r="6027">
          <cell r="A6027" t="str">
            <v>15.066.054-0</v>
          </cell>
          <cell r="B6027" t="str">
            <v>CONJUNTO DE MAT. P/RAMAL PREDIAL DE AGUA PVC RQ 1", PADRAO NORMAL, LIGADO EM DISTRIB. PVC DEFOFO 150MM. FORN.</v>
          </cell>
          <cell r="C6027" t="str">
            <v>UN</v>
          </cell>
        </row>
        <row r="6028">
          <cell r="A6028" t="str">
            <v>15.066.055-0</v>
          </cell>
          <cell r="B6028" t="str">
            <v>CONJUNTO DE MAT. P/RAMAL PREDIAL DE AGUA PVC RQ 1", PADRAO NORMAL, LIGADO EM DISTRIB. PVC DEFOFO 200MM. FORN.</v>
          </cell>
          <cell r="C6028" t="str">
            <v>UN</v>
          </cell>
        </row>
        <row r="6029">
          <cell r="A6029" t="str">
            <v>15.066.056-0</v>
          </cell>
          <cell r="B6029" t="str">
            <v>CONJUNTO DE MAT. P/RAMAL PREDIAL DE AGUA PVC RQ 1", PADRAO NORMAL, LIGADO EM DISTRIB. PVC DEFOFO 250MM. FORN.</v>
          </cell>
          <cell r="C6029" t="str">
            <v>UN</v>
          </cell>
        </row>
        <row r="6030">
          <cell r="A6030" t="str">
            <v>15.066.057-0</v>
          </cell>
          <cell r="B6030" t="str">
            <v>CONJUNTO DE MAT. P/RAMAL PREDIAL DE AGUA PVC RQ 1", PADRAO NORMAL, LIGADO EM DISTRIB.FºFº K7 OU K9 DN ACIMA 100MM. FORN.</v>
          </cell>
          <cell r="C6030" t="str">
            <v>UN</v>
          </cell>
        </row>
        <row r="6031">
          <cell r="A6031" t="str">
            <v>15.066.061-0</v>
          </cell>
          <cell r="B6031" t="str">
            <v>CONJUNTO DE MAT. P/RAMAL PREDIAL DE AGUA PVC RQ 1.1/2", PADRAO NORMAL, LIGADO EM DISTRIB. PVC 50MM OU 2". FORN.</v>
          </cell>
          <cell r="C6031" t="str">
            <v>UN</v>
          </cell>
        </row>
        <row r="6032">
          <cell r="A6032" t="str">
            <v>15.066.062-0</v>
          </cell>
          <cell r="B6032" t="str">
            <v>CONJUNTO DE MAT. P/RAMAL PREDIAL DE AGUA PVC RQ 1.1/2", PADRAO NORMAL, LIGADO EM DISTRIB. PVC 75MM OU 3". FORN.</v>
          </cell>
          <cell r="C6032" t="str">
            <v>UN</v>
          </cell>
        </row>
        <row r="6033">
          <cell r="A6033" t="str">
            <v>15.066.063-0</v>
          </cell>
          <cell r="B6033" t="str">
            <v>CONJUNTO DE MAT. P/RAMAL PREDIAL DE AGUA PVC RQ 1.1/2", PADRAO NORMAL, LIGADO EM DISTRIB. FºFº 75MM. FORN.</v>
          </cell>
          <cell r="C6033" t="str">
            <v>UN</v>
          </cell>
        </row>
        <row r="6034">
          <cell r="A6034" t="str">
            <v>15.066.064-0</v>
          </cell>
          <cell r="B6034" t="str">
            <v>CONJUNTO DE MAT. P/RAMAL PREDIAL DE AGUA PVC RQ 1.1/2", PADRAO NORMAL, LIGADO EM DISTRIB.PVC DEFOFO OU FºFº 100MM. FORN.</v>
          </cell>
          <cell r="C6034" t="str">
            <v>UN</v>
          </cell>
        </row>
        <row r="6035">
          <cell r="A6035" t="str">
            <v>15.066.065-0</v>
          </cell>
          <cell r="B6035" t="str">
            <v>CONJUNTO DE MAT. P/RAMAL PREDIAL DE AGUA PVC RQ 1.1/2", PADRAO NORMAL, LIGADO EM DISTRIB. PVC DEFOFO 150MM. FORN.</v>
          </cell>
          <cell r="C6035" t="str">
            <v>UN</v>
          </cell>
        </row>
        <row r="6036">
          <cell r="A6036" t="str">
            <v>15.066.066-0</v>
          </cell>
          <cell r="B6036" t="str">
            <v>CONJUNTO DE MAT. P/RAMAL PREDIAL DE AGUA PVC RQ 1.1/2", PADRAO NORMAL, LIGADO EM DISTRIB. PVC DEFOFO 200MM. FORN.</v>
          </cell>
          <cell r="C6036" t="str">
            <v>UN</v>
          </cell>
        </row>
        <row r="6037">
          <cell r="A6037" t="str">
            <v>15.066.067-0</v>
          </cell>
          <cell r="B6037" t="str">
            <v>CONJUNTO DE MAT. P/RAMAL PREDIAL DE AGUA PVC RQ 1.1/2", PADRAO NORMAL, LIGADO EM DISTRIB. PVC DEFOFO 250MM. FORN.</v>
          </cell>
          <cell r="C6037" t="str">
            <v>UN</v>
          </cell>
        </row>
        <row r="6038">
          <cell r="A6038" t="str">
            <v>15.066.068-0</v>
          </cell>
          <cell r="B6038" t="str">
            <v>CONJUNTO DE MAT. P/RAMAL PREDIAL DE AGUA PVC RQ 1.1/2", PADRAO NORMAL, LIGADO EM DISTRIB. FºFº DN ACIMA 100MM. FORN.</v>
          </cell>
          <cell r="C6038" t="str">
            <v>UN</v>
          </cell>
        </row>
        <row r="6039">
          <cell r="A6039" t="str">
            <v>15.066.071-0</v>
          </cell>
          <cell r="B6039" t="str">
            <v>CONJUNTO DE MAT. P/RAMAL PREDIAL DE AGUA PVC RQ 2", PADRAO NORMAL, LIGADO EM DISTRIB. PVC 50MM OU 2". FORN.</v>
          </cell>
          <cell r="C6039" t="str">
            <v>UN</v>
          </cell>
        </row>
        <row r="6040">
          <cell r="A6040" t="str">
            <v>15.066.072-0</v>
          </cell>
          <cell r="B6040" t="str">
            <v>CONJUNTO DE MAT. P/RAMAL PREDIAL DE AGUA PVC RQ 2", PADRAO NORMAL, LIGADO EM DISTRIB. PVC 75MM OU 3". FORN.</v>
          </cell>
          <cell r="C6040" t="str">
            <v>UN</v>
          </cell>
        </row>
        <row r="6041">
          <cell r="A6041" t="str">
            <v>15.066.073-0</v>
          </cell>
          <cell r="B6041" t="str">
            <v>CONJUNTO DE MAT. P/RAMAL PREDIAL DE AGUA PVC RQ 2", PADRAO NORMAL, LIGADO EM DISTRIB. FºFº 75MM. FORN.</v>
          </cell>
          <cell r="C6041" t="str">
            <v>UN</v>
          </cell>
        </row>
        <row r="6042">
          <cell r="A6042" t="str">
            <v>15.066.074-0</v>
          </cell>
          <cell r="B6042" t="str">
            <v>CONJUNTO DE MAT. P/RAMAL PREDIAL DE AGUA PVC RQ 2", PADRAO NORMAL, LIGADO EM DISTRIB. PVC DEFOFO OU FºFº 100MM. FORN.</v>
          </cell>
          <cell r="C6042" t="str">
            <v>UN</v>
          </cell>
        </row>
        <row r="6043">
          <cell r="A6043" t="str">
            <v>15.066.075-0</v>
          </cell>
          <cell r="B6043" t="str">
            <v>CONJUNTO DE MAT. P/RAMAL PREDIAL DE AGUA PVC RQ 2", PADRAO NORMAL, LIGADO EM DISTRIB. PVC DEFOFO 150MM. FORN.</v>
          </cell>
          <cell r="C6043" t="str">
            <v>UN</v>
          </cell>
        </row>
        <row r="6044">
          <cell r="A6044" t="str">
            <v>15.066.076-0</v>
          </cell>
          <cell r="B6044" t="str">
            <v>CONJUNTO DE MAT. P/RAMAL PREDIAL DE AGUA PVC RQ 2", PADRAO NORMAL, LIGADO EM DISTRIB. PVC DEFOFO 200MM. FORN.</v>
          </cell>
          <cell r="C6044" t="str">
            <v>UN</v>
          </cell>
        </row>
        <row r="6045">
          <cell r="A6045" t="str">
            <v>15.066.077-0</v>
          </cell>
          <cell r="B6045" t="str">
            <v>CONJUNTO DE MAT. P/RAMAL PREDIAL DE AGUA PVC RQ 2", PADRAO NORMAL, LIGADO EM DISTRIB. PVC DEFOFO 250MM. FORN.</v>
          </cell>
          <cell r="C6045" t="str">
            <v>UN</v>
          </cell>
        </row>
        <row r="6046">
          <cell r="A6046" t="str">
            <v>15.066.078-0</v>
          </cell>
          <cell r="B6046" t="str">
            <v>CONJUNTO DE MAT. P/RAMAL PREDIAL DE AGUA PVC RQ 2", LIGADO EM DISTRIB. FºFº DN ACIMA 100MM. FORN.</v>
          </cell>
          <cell r="C6046" t="str">
            <v>UN</v>
          </cell>
        </row>
        <row r="6047">
          <cell r="A6047" t="str">
            <v>15.066.081-0</v>
          </cell>
          <cell r="B6047" t="str">
            <v>CONJUNTO DE MAT. P/RAMAL PREDIAL DE AGUA PEAD 20MM, PADRAO PROFACE I-A, LIGADO EM DISTRIB. PVC 75MM, S/DERIVACAO. FORN.</v>
          </cell>
          <cell r="C6047" t="str">
            <v>UN</v>
          </cell>
        </row>
        <row r="6048">
          <cell r="A6048" t="str">
            <v>15.066.082-0</v>
          </cell>
          <cell r="B6048" t="str">
            <v>CONJUNTO DE MAT. P/RAMAL PREDIAL DE AGUA PEAD 20MM, PADRAO PROFACE I-B, LIGADO EM DISTRIB. PVC 75MM, C/DERIVACAO. FORN.</v>
          </cell>
          <cell r="C6048" t="str">
            <v>UN</v>
          </cell>
        </row>
        <row r="6049">
          <cell r="A6049" t="str">
            <v>15.066.083-0</v>
          </cell>
          <cell r="B6049" t="str">
            <v>CONJUNTO DE MAT. P/RAMAL PREDIAL DE AGUA PVC RQ 1/2", PADRAOPROFACE I-A, LIGADO EM DISTRIB. PVC 75MM,S/DERIVACAO. FORN.</v>
          </cell>
          <cell r="C6049" t="str">
            <v>UN</v>
          </cell>
        </row>
        <row r="6050">
          <cell r="A6050" t="str">
            <v>15.066.084-0</v>
          </cell>
          <cell r="B6050" t="str">
            <v>CONJUNTO DE MAT. P/RAMAL PREDIAL DE AGUA PVC RQ 1/2", PADRAOPROFACE I-B, LIGADO EM DISTRIB. PVC 75MM,C/DERIVACAO. FORN.</v>
          </cell>
          <cell r="C6050" t="str">
            <v>UN</v>
          </cell>
        </row>
        <row r="6051">
          <cell r="A6051" t="str">
            <v>15.066.085-0</v>
          </cell>
          <cell r="B6051" t="str">
            <v>CONJUNTO DE MAT. P/RAMAL PREDIAL DE AGUA PEAD 20MM, PADRAO PROFACE II-A, LIGADO EM DISTRIB. PVC 50MM, S/DERIVACAO. FORN.</v>
          </cell>
          <cell r="C6051" t="str">
            <v>UN</v>
          </cell>
        </row>
        <row r="6052">
          <cell r="A6052" t="str">
            <v>15.066.086-0</v>
          </cell>
          <cell r="B6052" t="str">
            <v>CONJUNTO DE MAT. P/RAMAL PREDIAL DE AGUA PEAD 20MM, PADRAO PROFACE II-B, LIGADO EM DISTRIB. PVC 50MM, C/DERIVACAO. FORN.</v>
          </cell>
          <cell r="C6052" t="str">
            <v>UN</v>
          </cell>
        </row>
        <row r="6053">
          <cell r="A6053" t="str">
            <v>15.066.087-0</v>
          </cell>
          <cell r="B6053" t="str">
            <v>CONJUNTO DE MAT. P/RAMAL PREDIAL DE AGUA PVC RQ 1/2", PADRAOPROFACE II-A, LIGADO EM DISTRIB.PVC 50MM,S/DERIVACAO. FORN.</v>
          </cell>
          <cell r="C6053" t="str">
            <v>UN</v>
          </cell>
        </row>
        <row r="6054">
          <cell r="A6054" t="str">
            <v>15.066.088-0</v>
          </cell>
          <cell r="B6054" t="str">
            <v>CONJUNTO DE MAT. P/RAMAL PREDIAL DE AGUA PVC RQ 1/2", PADRAOPROFACE II-B, LIGADO EM DISTRIB.PVC 50MM,C/DERIVACAO. FORN.</v>
          </cell>
          <cell r="C6054" t="str">
            <v>UN</v>
          </cell>
        </row>
        <row r="6055">
          <cell r="A6055" t="str">
            <v>15.066.089-0</v>
          </cell>
          <cell r="B6055" t="str">
            <v>CONJUNTO DE MAT.P/RAMAL PREDIAL DE AGUA PEAD 20MM,PADRAO PROFACE III-A,LIGADO EM DISTRIB.PVC RQ 1.1/2",S/DERIVACAO.FORN.</v>
          </cell>
          <cell r="C6055" t="str">
            <v>UN</v>
          </cell>
        </row>
        <row r="6056">
          <cell r="A6056" t="str">
            <v>15.066.091-0</v>
          </cell>
          <cell r="B6056" t="str">
            <v>CONJUNTO DE MAT.P/RAMAL PREDIAL DE AGUA PEAD 20MM,PADRAO PROFACE III-B,LIGADO EM DISTRIB.PVC RQ 1.1/2",C/DERIVACAO.FORN.</v>
          </cell>
          <cell r="C6056" t="str">
            <v>UN</v>
          </cell>
        </row>
        <row r="6057">
          <cell r="A6057" t="str">
            <v>15.066.092-0</v>
          </cell>
          <cell r="B6057" t="str">
            <v>CONJUNTO DE MAT.P/RAMAL PREDIAL DE AGUA PVC RQ 1/2",PADRAO PROFACE III-A,LIGADO DISTRIB.PVC RQ 1.1/2",S/DERIVACAO. FORN.</v>
          </cell>
          <cell r="C6057" t="str">
            <v>UN</v>
          </cell>
        </row>
        <row r="6058">
          <cell r="A6058" t="str">
            <v>15.066.093-0</v>
          </cell>
          <cell r="B6058" t="str">
            <v>CONJUNTO DE MAT.P/RAMAL PREDIAL DE AGUA PVC RQ 1/2",PADRAO PROFACE III-B,LIGADO DISTRIB.PVC RQ 1.1/2",C/DERIVACAO. FORN.</v>
          </cell>
          <cell r="C6058" t="str">
            <v>UN</v>
          </cell>
        </row>
        <row r="6059">
          <cell r="A6059" t="str">
            <v>15.066.094-0</v>
          </cell>
          <cell r="B6059" t="str">
            <v>CONJUNTO DE MAT. P/RAMAL PREDIAL DE AGUA PEAD 20MM, PADRAO PROFACE IV-A, LIGADO EM DISTRIB. PVC RQ 1",S/DERIVACAO. FORN.</v>
          </cell>
          <cell r="C6059" t="str">
            <v>UN</v>
          </cell>
        </row>
        <row r="6060">
          <cell r="A6060" t="str">
            <v>15.066.095-0</v>
          </cell>
          <cell r="B6060" t="str">
            <v>CONJUNTO DE MAT. P/RAMAL PREDIAL DE AGUA PEAD 20MM, PADRAO PROFACE IV-B, LIGADO EM DISTRIB. PVC RQ 1",C/DERIVACAO. FORN.</v>
          </cell>
          <cell r="C6060" t="str">
            <v>UN</v>
          </cell>
        </row>
        <row r="6061">
          <cell r="A6061" t="str">
            <v>15.066.096-0</v>
          </cell>
          <cell r="B6061" t="str">
            <v>CONJUNTO DE MAT. P/RAMAL PREDIAL DE AGUA PVC RQ 1/2", PADRAOPROFACE IV-A,LIGADO EM DISTRIB.PVC RQ 1",S/DERIVACAO. FORN.</v>
          </cell>
          <cell r="C6061" t="str">
            <v>UN</v>
          </cell>
        </row>
        <row r="6062">
          <cell r="A6062" t="str">
            <v>15.066.097-0</v>
          </cell>
          <cell r="B6062" t="str">
            <v>CONJUNTO DE MAT. P/RAMAL PREDIAL DE AGUA PVC RQ 1/2", PADRAOPROFACE IV-B,LIGADO EM DISTRIB.PVC RQ 1",C/DERIVACAO. FORN.</v>
          </cell>
          <cell r="C6062" t="str">
            <v>UN</v>
          </cell>
        </row>
        <row r="6063">
          <cell r="A6063" t="str">
            <v>15.066.098-0</v>
          </cell>
          <cell r="B6063" t="str">
            <v>CONJUNTO DE MAT. P/RAMAL PREDIAL DE AGUA PEAD 20MM, PADRAO PROFACE V, LIGADO EM DISTRIB. FºFº. FORN.</v>
          </cell>
          <cell r="C6063" t="str">
            <v>UN</v>
          </cell>
        </row>
        <row r="6064">
          <cell r="A6064" t="str">
            <v>15.066.099-0</v>
          </cell>
          <cell r="B6064" t="str">
            <v>CONJUNTO DE MAT. P/RAMAL PREDIAL DE AGUA PVC RQ 1/2", PADRAOPROFACE V, LIGADO EM DISTRIB. FºFº. FORN.</v>
          </cell>
          <cell r="C6064" t="str">
            <v>UN</v>
          </cell>
        </row>
        <row r="6065">
          <cell r="A6065" t="str">
            <v>15.066.999-0</v>
          </cell>
          <cell r="B6065" t="str">
            <v>FAMILIA 15.066LIGACAO PREDIAL DE AGUA POTAVEL.</v>
          </cell>
          <cell r="C6065" t="str">
            <v>SPRY</v>
          </cell>
        </row>
        <row r="6066">
          <cell r="A6066" t="str">
            <v>15.067.001-0</v>
          </cell>
          <cell r="B6066" t="str">
            <v>CAVALETE TIPO "A" C/DIAM. DE 1/2". FORN. E COLOC.</v>
          </cell>
          <cell r="C6066" t="str">
            <v>UN</v>
          </cell>
        </row>
        <row r="6067">
          <cell r="A6067" t="str">
            <v>15.067.010-0</v>
          </cell>
          <cell r="B6067" t="str">
            <v>CAVALETE TIPO "A" C/DIAM. DE 3/4". FORN. E COLOC.</v>
          </cell>
          <cell r="C6067" t="str">
            <v>UN</v>
          </cell>
        </row>
        <row r="6068">
          <cell r="A6068" t="str">
            <v>15.067.020-0</v>
          </cell>
          <cell r="B6068" t="str">
            <v>CAVALETE TIPO "A" C/DIAM. DE 1". FORN. E COLOC.</v>
          </cell>
          <cell r="C6068" t="str">
            <v>UN</v>
          </cell>
        </row>
        <row r="6069">
          <cell r="A6069" t="str">
            <v>15.067.030-0</v>
          </cell>
          <cell r="B6069" t="str">
            <v>CONJUNTO DE MAT. P/RAMAL PREDIAL PVC RQ 1/2", PADRAO NORMAL,LIGADO EM DISTRIB. PVC 50MM (2"). FORN. E COLOC.</v>
          </cell>
          <cell r="C6069" t="str">
            <v>UN</v>
          </cell>
        </row>
        <row r="6070">
          <cell r="A6070" t="str">
            <v>15.067.040-0</v>
          </cell>
          <cell r="B6070" t="str">
            <v>CONJUNTO DE MAT. P/RAMAL PREDIAL PVC RQ 1/2", PADRAO NORMAL,LIGADO EM DISTRIB. PVC 75MM (3"). FORN. E COLOC.</v>
          </cell>
          <cell r="C6070" t="str">
            <v>UN</v>
          </cell>
        </row>
        <row r="6071">
          <cell r="A6071" t="str">
            <v>15.067.050-0</v>
          </cell>
          <cell r="B6071" t="str">
            <v>CONJUNTO DE MAT. P/RAMAL PREDIAL PVC RQ 1/2", PADRAO NORMAL,LIGADO EM DISTRIB. FºFº K7 75MM (3"). FORN. E COLOC.</v>
          </cell>
          <cell r="C6071" t="str">
            <v>UN</v>
          </cell>
        </row>
        <row r="6072">
          <cell r="A6072" t="str">
            <v>15.067.060-0</v>
          </cell>
          <cell r="B6072" t="str">
            <v>CONJUNTO DE MAT. P/RAMAL PREDIAL PVC RQ 1/2", PADRAO NORMAL,LIGADO EM DISTRIB. FºFº K7 OU PVC 100MM (4"). FORN.E COLOC.</v>
          </cell>
          <cell r="C6072" t="str">
            <v>UN</v>
          </cell>
        </row>
        <row r="6073">
          <cell r="A6073" t="str">
            <v>15.067.070-0</v>
          </cell>
          <cell r="B6073" t="str">
            <v>CONJUNTO DE MAT. P/RAMAL PREDIAL PVC RQ 3/4", PADRAO NORMAL,LIGADO EM DISTRIB. PVC 50MM (2"). FORN. E COLOC.</v>
          </cell>
          <cell r="C6073" t="str">
            <v>UN</v>
          </cell>
        </row>
        <row r="6074">
          <cell r="A6074" t="str">
            <v>15.067.080-0</v>
          </cell>
          <cell r="B6074" t="str">
            <v>CONJUNTO DE MAT. P/RAMAL PREDIAL PVC RQ 3/4", PADRAO NORMAL,LIGADO EM DISTRIB. PVC 75MM (3"). FORN. COLOC.</v>
          </cell>
          <cell r="C6074" t="str">
            <v>UN</v>
          </cell>
        </row>
        <row r="6075">
          <cell r="A6075" t="str">
            <v>15.067.090-0</v>
          </cell>
          <cell r="B6075" t="str">
            <v>CONJUNTO DE MAT. P/RAMAL PREDIAL PVC RQ 3/4", PADRAO NORMAL,LIGADO EM DISTRIB. FºFº K7 75MM (3"). FORN. E COLOC.</v>
          </cell>
          <cell r="C6075" t="str">
            <v>UN</v>
          </cell>
        </row>
        <row r="6076">
          <cell r="A6076" t="str">
            <v>15.067.100-0</v>
          </cell>
          <cell r="B6076" t="str">
            <v>CONJUNTO DE MAT. P/RAMAL PREDIAL PVC RQ 3/4", PADRAO NORMAL,LIGADO EM DISTRIB. FºFº K7 OU PVC 100MM (4"). FORN.E COLOC.</v>
          </cell>
          <cell r="C6076" t="str">
            <v>UN</v>
          </cell>
        </row>
        <row r="6077">
          <cell r="A6077" t="str">
            <v>15.067.110-0</v>
          </cell>
          <cell r="B6077" t="str">
            <v>CONJUNTO DE MAT. P/RAMAL PREDIAL PVC RQ 1", PADRAO NORMAL, LIGADO EM DISTRIB. PVC 50MM (2"). FORN. E COLOC.</v>
          </cell>
          <cell r="C6077" t="str">
            <v>UN</v>
          </cell>
        </row>
        <row r="6078">
          <cell r="A6078" t="str">
            <v>15.067.120-0</v>
          </cell>
          <cell r="B6078" t="str">
            <v>CONJUNTO DE MAT. P/RAMAL PREDIAL PVC RQ 1", PADRAO NORMAL, LIGADO EM DISTRIB. FºFº OU PVC 75MM (3"). FORN. E COLOC.</v>
          </cell>
          <cell r="C6078" t="str">
            <v>UN</v>
          </cell>
        </row>
        <row r="6079">
          <cell r="A6079" t="str">
            <v>15.067.130-0</v>
          </cell>
          <cell r="B6079" t="str">
            <v>CONJUNTO DE MAT. P/RAMAL PREDIAL PVC RQ 1", PADRAO NORMAL, LIGADO EM DISTRIB. FºFº K7 OU PVC 100MM (4"). FORN. E COLOC.</v>
          </cell>
          <cell r="C6079" t="str">
            <v>UN</v>
          </cell>
        </row>
        <row r="6080">
          <cell r="A6080" t="str">
            <v>15.067.999-0</v>
          </cell>
          <cell r="B6080" t="str">
            <v>INDICE DA FAMILIA</v>
          </cell>
        </row>
        <row r="6081">
          <cell r="A6081" t="str">
            <v>15.068.001-0</v>
          </cell>
          <cell r="B6081" t="str">
            <v>INSTALACAO DE RAMAL PREDIAL NAO EXECUTADO P/TOTAL IMPOSSIBILIDADE</v>
          </cell>
          <cell r="C6081" t="str">
            <v>UN</v>
          </cell>
        </row>
        <row r="6082">
          <cell r="A6082" t="str">
            <v>15.068.005-0</v>
          </cell>
          <cell r="B6082" t="str">
            <v>PREPARO E ASSENT. DE CAVALETE, PADRAO NORMAL CEDAE, C/DIAM.DE 1/2", EXCL. FORN. DE TUBOS, PECAS E REGISTROS</v>
          </cell>
          <cell r="C6082" t="str">
            <v>UN</v>
          </cell>
        </row>
        <row r="6083">
          <cell r="A6083" t="str">
            <v>15.068.010-0</v>
          </cell>
          <cell r="B6083" t="str">
            <v>PREPARO E ASSENT. DE CAVALETE, PADRAO NORMAL CEDAE, C/DIAM.DE 3/4", EXCL. FORN. DE TUBOS, PECAS E REGISTROS</v>
          </cell>
          <cell r="C6083" t="str">
            <v>UN</v>
          </cell>
        </row>
        <row r="6084">
          <cell r="A6084" t="str">
            <v>15.068.015-0</v>
          </cell>
          <cell r="B6084" t="str">
            <v>PREPARO E ASSENT. DE CAVALETE, PADRAO NORMAL CEDAE, C/DIAM.DE 1", EXCL. FORN. DE TUBOS, PECAS E REGISTROS</v>
          </cell>
          <cell r="C6084" t="str">
            <v>UN</v>
          </cell>
        </row>
        <row r="6085">
          <cell r="A6085" t="str">
            <v>15.068.020-0</v>
          </cell>
          <cell r="B6085" t="str">
            <v>PREPARO E ASSENT. DE CAVALETE, PADRAO NORMAL CEDAE, C/DIAM.DE 1.1/2", EXCL. FORN. DE TUBOS, PECAS E REGISTROS</v>
          </cell>
          <cell r="C6085" t="str">
            <v>UN</v>
          </cell>
        </row>
        <row r="6086">
          <cell r="A6086" t="str">
            <v>15.068.025-0</v>
          </cell>
          <cell r="B6086" t="str">
            <v>PREPARO E ASSENT. DE CAVALETE, PADRAO NORMAL CEDAE, C/DIAM.DE 2", EXCL. FORN. DE TUBOS, PECAS E REGISTROS</v>
          </cell>
          <cell r="C6086" t="str">
            <v>UN</v>
          </cell>
        </row>
        <row r="6087">
          <cell r="A6087" t="str">
            <v>15.068.030-0</v>
          </cell>
          <cell r="B6087" t="str">
            <v>PREPARO E ASSENT. DE CAVALETE, PADRAO PROFACE CEDAE, TIPO "A", EXCL. FORN. DE TUBOS, PECAS E REGISTROS</v>
          </cell>
          <cell r="C6087" t="str">
            <v>UN</v>
          </cell>
        </row>
        <row r="6088">
          <cell r="A6088" t="str">
            <v>15.068.035-0</v>
          </cell>
          <cell r="B6088" t="str">
            <v>PREPARO E ASSENT. DE CAVALETE, PADRAO PROFACE CEDAE, TIPO "B", EXCL. FORN. DE TUBOS, PECAS E REGISTROS</v>
          </cell>
          <cell r="C6088" t="str">
            <v>UN</v>
          </cell>
        </row>
        <row r="6089">
          <cell r="A6089" t="str">
            <v>15.068.040-0</v>
          </cell>
          <cell r="B6089" t="str">
            <v>PREPARO E ASSENT. DE CAVALETE, TIPO KIT PVC, C/DIAM. DE 1/2", EXCL. FORN. DO MAT.</v>
          </cell>
          <cell r="C6089" t="str">
            <v>UN</v>
          </cell>
        </row>
        <row r="6090">
          <cell r="A6090" t="str">
            <v>15.068.045-0</v>
          </cell>
          <cell r="B6090" t="str">
            <v>PREPARO E ASSENT. DE CAVALETE, TIPO KIT PVC, C/DIAM. DE 3/4", EXCL. FORN. DO MAT.</v>
          </cell>
          <cell r="C6090" t="str">
            <v>UN</v>
          </cell>
        </row>
        <row r="6091">
          <cell r="A6091" t="str">
            <v>15.068.050-0</v>
          </cell>
          <cell r="B6091" t="str">
            <v>ASSENTAMENTO OU TRANSFERENCIA DE RAMAL PREDIAL DE AGUA PEAD20MM OU PVC 1/2", LIGADO EM DISTRIB. PVC</v>
          </cell>
          <cell r="C6091" t="str">
            <v>UN</v>
          </cell>
        </row>
        <row r="6092">
          <cell r="A6092" t="str">
            <v>15.068.055-0</v>
          </cell>
          <cell r="B6092" t="str">
            <v>ASSENTAMENTO OU TRANSFERENCIA DE RAMAL PREDIAL DE AGUA PEAD20MM OU PVC 1/2", LIGADO EM DISTRIB. FºFº</v>
          </cell>
          <cell r="C6092" t="str">
            <v>UN</v>
          </cell>
        </row>
        <row r="6093">
          <cell r="A6093" t="str">
            <v>15.068.060-0</v>
          </cell>
          <cell r="B6093" t="str">
            <v>ASSENTAMENTO OU TRANSFERENCIA DE RAMAL PREDIAL DE AGUA PEAD32MM OU PVC 3/4", LIGADO EM DISTRIB. PVC</v>
          </cell>
          <cell r="C6093" t="str">
            <v>UN</v>
          </cell>
        </row>
        <row r="6094">
          <cell r="A6094" t="str">
            <v>15.068.065-0</v>
          </cell>
          <cell r="B6094" t="str">
            <v>ASSENTAMENTO OU TRANSFERENCIA DE RAMAL PREDIAL DE AGUA PEAD20MM OU PVC 3/4", LIGADO EM DISTRIB. FºFº</v>
          </cell>
          <cell r="C6094" t="str">
            <v>UN</v>
          </cell>
        </row>
        <row r="6095">
          <cell r="A6095" t="str">
            <v>15.068.070-0</v>
          </cell>
          <cell r="B6095" t="str">
            <v>ASSENTAMENTO OU TRANSFERENCIA DE RAMAL PREDIAL DE AGUA PVC 1", LIGADO EM DISTRIB. PVC</v>
          </cell>
          <cell r="C6095" t="str">
            <v>UN</v>
          </cell>
        </row>
        <row r="6096">
          <cell r="A6096" t="str">
            <v>15.068.075-0</v>
          </cell>
          <cell r="B6096" t="str">
            <v>ASSENTAMENTO OU TRANSFERENCIA DE RAMAL PREDIAL DE AGUA PVC 1", LIGADO EM DISTRIB. FºFº</v>
          </cell>
          <cell r="C6096" t="str">
            <v>UN</v>
          </cell>
        </row>
        <row r="6097">
          <cell r="A6097" t="str">
            <v>15.068.080-0</v>
          </cell>
          <cell r="B6097" t="str">
            <v>ASSENTAMENTO OU TRANSFERENCIA DE RAMAL PREDIAL DE AGUA PVC 1.1/2" OU 2", LIGADO EM DISTRIB. PVC ATE 75MM</v>
          </cell>
          <cell r="C6097" t="str">
            <v>UN</v>
          </cell>
        </row>
        <row r="6098">
          <cell r="A6098" t="str">
            <v>15.068.085-0</v>
          </cell>
          <cell r="B6098" t="str">
            <v>ASSENTAMENTO OU TRANSFERENCIA DE RAMAL PREDIAL DE AGUA PVC 1.1/2" OU 2", LIGADO EM DISTRIB. PVC DE 100 A 250MM</v>
          </cell>
          <cell r="C6098" t="str">
            <v>UN</v>
          </cell>
        </row>
        <row r="6099">
          <cell r="A6099" t="str">
            <v>15.068.090-0</v>
          </cell>
          <cell r="B6099" t="str">
            <v>ASSENTAMENTO OU TRANSFERENCIA DE RAMAL PREDIAL DE AGUA PVC 1.1/2" OU 2", LIGADO EM DISTRIB. FºFº K7 OU K9 ATE 100MM</v>
          </cell>
          <cell r="C6099" t="str">
            <v>UN</v>
          </cell>
        </row>
        <row r="6100">
          <cell r="A6100" t="str">
            <v>15.068.095-0</v>
          </cell>
          <cell r="B6100" t="str">
            <v>ASSENTAMENTO OU TRANSFERENCIA DE RAMAL PREDIAL DE AGUA PVC 1.1/2" OU 2", LIGADO EM DISTRIB. FºFº K7 OU K9 ACIMA 100MM</v>
          </cell>
          <cell r="C6100" t="str">
            <v>UN</v>
          </cell>
        </row>
        <row r="6101">
          <cell r="A6101" t="str">
            <v>15.068.999-0</v>
          </cell>
          <cell r="B6101" t="str">
            <v>INDICE DA FAMILIA</v>
          </cell>
        </row>
        <row r="6102">
          <cell r="A6102" t="str">
            <v>15.069.001-0</v>
          </cell>
          <cell r="B6102" t="str">
            <v>INTERVENCAO NO RAMAL CONFORME ESPEC. CEDAE, C/DIAM. DE 1/2"</v>
          </cell>
          <cell r="C6102" t="str">
            <v>UN</v>
          </cell>
        </row>
        <row r="6103">
          <cell r="A6103" t="str">
            <v>15.069.010-0</v>
          </cell>
          <cell r="B6103" t="str">
            <v>INTERVENCAO NO RAMAL CONFORME ESPEC. CEDAE, C/DIAM. DE 3/4"</v>
          </cell>
          <cell r="C6103" t="str">
            <v>UN</v>
          </cell>
        </row>
        <row r="6104">
          <cell r="A6104" t="str">
            <v>15.069.020-0</v>
          </cell>
          <cell r="B6104" t="str">
            <v>INTERVENCAO NO RAMAL CONFORME ESPEC. CEDAE, C/DIAM. DE 1"</v>
          </cell>
          <cell r="C6104" t="str">
            <v>UN</v>
          </cell>
        </row>
        <row r="6105">
          <cell r="A6105" t="str">
            <v>15.069.999-0</v>
          </cell>
          <cell r="B6105" t="str">
            <v>INDICE DA FAMILIA</v>
          </cell>
        </row>
        <row r="6106">
          <cell r="A6106" t="str">
            <v>15.070.010-0</v>
          </cell>
          <cell r="B6106" t="str">
            <v>LIGACAO DE AGUAS PLUVIAIS OU DOMICILIARES SERVIDAS A REDE PUBL. EM LOGRADOUROS S/PAVIMENT., C/LARG. ATE 14,00M</v>
          </cell>
          <cell r="C6106" t="str">
            <v>UN</v>
          </cell>
        </row>
        <row r="6107">
          <cell r="A6107" t="str">
            <v>15.070.011-0</v>
          </cell>
          <cell r="B6107" t="str">
            <v>LIGACAO DE AGUAS PLUVIAIS OU DOMICILIARES SERVIDAS A REDE PUBL. EM LOGRADOUROS S/PAVIMENT., C/LARG. ACIMA DE 14,00M</v>
          </cell>
          <cell r="C6107" t="str">
            <v>UN</v>
          </cell>
        </row>
        <row r="6108">
          <cell r="A6108" t="str">
            <v>15.070.012-0</v>
          </cell>
          <cell r="B6108" t="str">
            <v>LIGACAO DE AGUAS PLUVIAIS OU DOMICILIARES SERVIDAS A REDE PUBL. EM LOGRADOUROS PAVIMENTADOS, C/LARG. ATE 14,00M</v>
          </cell>
          <cell r="C6108" t="str">
            <v>UN</v>
          </cell>
        </row>
        <row r="6109">
          <cell r="A6109" t="str">
            <v>15.070.013-0</v>
          </cell>
          <cell r="B6109" t="str">
            <v>LIGACAO DE AGUAS PLUVIAIS OU DOMICILIARES SERVIDAS A REDE PUBL. EM LOGRADOUROS PAVIMENTADOS, C/LARG. ACIMA DE 14,00M</v>
          </cell>
          <cell r="C6109" t="str">
            <v>UN</v>
          </cell>
        </row>
        <row r="6110">
          <cell r="A6110" t="str">
            <v>15.070.999-0</v>
          </cell>
          <cell r="B6110" t="str">
            <v>FAMILIA 15.070LIGACAO AGUAS PLUVIAIS.</v>
          </cell>
        </row>
        <row r="6111">
          <cell r="A6111" t="str">
            <v>15.071.010-0</v>
          </cell>
          <cell r="B6111" t="str">
            <v>LIGACOES DE AGUAS PLUVIAIS OU DOMICILIARES SERVIDAS A SARJETA</v>
          </cell>
          <cell r="C6111" t="str">
            <v>UN</v>
          </cell>
        </row>
        <row r="6112">
          <cell r="A6112" t="str">
            <v>15.071.011-0</v>
          </cell>
          <cell r="B6112" t="str">
            <v>LIGACAO DE AGUAS PLUVIAIS OU DOMICILIARES SERVIDAS A VALA</v>
          </cell>
          <cell r="C6112" t="str">
            <v>UN</v>
          </cell>
        </row>
        <row r="6113">
          <cell r="A6113" t="str">
            <v>15.071.012-1</v>
          </cell>
          <cell r="B6113" t="str">
            <v>LIGACAO DE AGUAS PLUVIAIS OU DOMICILIARES SERVIDAS A REDE PUBL., NO CASO DESTA ESTAR LOCALIZADA SOB O PASSEIO</v>
          </cell>
          <cell r="C6113" t="str">
            <v>UN</v>
          </cell>
        </row>
        <row r="6114">
          <cell r="A6114" t="str">
            <v>15.071.999-0</v>
          </cell>
          <cell r="B6114" t="str">
            <v>FAMILIA 15.071LIGACAO AGUAS PLUVIAIS DOMICILIARES.</v>
          </cell>
        </row>
        <row r="6115">
          <cell r="A6115" t="str">
            <v>15.075.010-0</v>
          </cell>
          <cell r="B6115" t="str">
            <v>LIGACAO EM TUBUL. PVC, P/ESGOTO, C/DIAM. DE 100MM</v>
          </cell>
          <cell r="C6115" t="str">
            <v>UN</v>
          </cell>
        </row>
        <row r="6116">
          <cell r="A6116" t="str">
            <v>15.075.011-0</v>
          </cell>
          <cell r="B6116" t="str">
            <v>LIGACAO EM TUBUL. PVC, P/ESGOTO, C/DIAM. DE 150MM</v>
          </cell>
          <cell r="C6116" t="str">
            <v>UN</v>
          </cell>
        </row>
        <row r="6117">
          <cell r="A6117" t="str">
            <v>15.075.999-0</v>
          </cell>
          <cell r="B6117" t="str">
            <v>FAMILIA 15.075LIGACAO TUB.F.F.P/ESGOTO.</v>
          </cell>
        </row>
        <row r="6118">
          <cell r="A6118" t="str">
            <v>15.076.010-0</v>
          </cell>
          <cell r="B6118" t="str">
            <v>LIGACAO EM TUBUL. FºFº, P/ESGOTO, C/DIAM. DE 100MM</v>
          </cell>
          <cell r="C6118" t="str">
            <v>UN</v>
          </cell>
        </row>
        <row r="6119">
          <cell r="A6119" t="str">
            <v>15.076.011-0</v>
          </cell>
          <cell r="B6119" t="str">
            <v>LIGACAO EM TUBUL. FºFº, P/ESGOTO, C/DIAM. DE 150MM</v>
          </cell>
          <cell r="C6119" t="str">
            <v>UN</v>
          </cell>
        </row>
        <row r="6120">
          <cell r="A6120" t="str">
            <v>15.076.999-0</v>
          </cell>
          <cell r="B6120" t="str">
            <v>FAMILIA 15.076</v>
          </cell>
          <cell r="C6120" t="str">
            <v>0</v>
          </cell>
        </row>
        <row r="6121">
          <cell r="A6121" t="str">
            <v>15.080.010-0</v>
          </cell>
          <cell r="B6121" t="str">
            <v>LIGACAO DE ESGOTO EM MANILHA CERAM., C/DIAM. DE 100MM</v>
          </cell>
          <cell r="C6121" t="str">
            <v>UN</v>
          </cell>
        </row>
        <row r="6122">
          <cell r="A6122" t="str">
            <v>15.080.011-0</v>
          </cell>
          <cell r="B6122" t="str">
            <v>LIGACAO DE ESGOTO EM MANILHA CERAM., C/DIAM. DE 150MM</v>
          </cell>
          <cell r="C6122" t="str">
            <v>UN</v>
          </cell>
        </row>
        <row r="6123">
          <cell r="A6123" t="str">
            <v>15.080.012-0</v>
          </cell>
          <cell r="B6123" t="str">
            <v>LIGACAO DE ESGOTO EM MANILHA CERAM., C/DIAM. DE 200MM</v>
          </cell>
          <cell r="C6123" t="str">
            <v>UN</v>
          </cell>
        </row>
        <row r="6124">
          <cell r="A6124" t="str">
            <v>15.080.020-0</v>
          </cell>
          <cell r="B6124" t="str">
            <v>LIGACAO DE AGUA E ESGOTO, A REDE PUBL., DE RESIDENCIA PADRAOCEHAB</v>
          </cell>
          <cell r="C6124" t="str">
            <v>UN</v>
          </cell>
        </row>
        <row r="6125">
          <cell r="A6125" t="str">
            <v>15.080.999-0</v>
          </cell>
          <cell r="B6125" t="str">
            <v>FAMILIA 15.080LIGACAO ESGOTO EM MANILHA.</v>
          </cell>
        </row>
        <row r="6126">
          <cell r="A6126" t="str">
            <v>CATEGORIA 16 - COBERTURAS, ISOLAMENTOS E IMPERMEABILIZAÇÕES</v>
          </cell>
        </row>
        <row r="6128">
          <cell r="A6128" t="str">
            <v>16.001.050-0</v>
          </cell>
          <cell r="B6128" t="str">
            <v>MADEIRAMENTO P/COBERT. EM DUAS AGUAS, EM TELHAS CERAM., EM MACARANDUBA SERRADA</v>
          </cell>
          <cell r="C6128" t="str">
            <v>M2</v>
          </cell>
        </row>
        <row r="6129">
          <cell r="A6129" t="str">
            <v>16.001.051-0</v>
          </cell>
          <cell r="B6129" t="str">
            <v>MADEIRAMENTO P/COBERT. EM DUAS AGUAS, EM TELHAS CERAM., EM MACARANDUBA APARELHADA</v>
          </cell>
          <cell r="C6129" t="str">
            <v>M2</v>
          </cell>
        </row>
        <row r="6130">
          <cell r="A6130" t="str">
            <v>16.001.055-0</v>
          </cell>
          <cell r="B6130" t="str">
            <v>MADEIRAMENTO P/COBERT. EM QUATRO OU MAIS AGUAS, EM TELHAS CERAM., EM MACARANDUBA SERRADA</v>
          </cell>
          <cell r="C6130" t="str">
            <v>M2</v>
          </cell>
        </row>
        <row r="6131">
          <cell r="A6131" t="str">
            <v>16.001.056-0</v>
          </cell>
          <cell r="B6131" t="str">
            <v>MADEIRAMENTO P/COBERT. EM QUATRO OU MAIS AGUAS, EM TELHAS CERAM., EM MACARANDUBA APARELHADA</v>
          </cell>
          <cell r="C6131" t="str">
            <v>M2</v>
          </cell>
        </row>
        <row r="6132">
          <cell r="A6132" t="str">
            <v>16.001.060-0</v>
          </cell>
          <cell r="B6132" t="str">
            <v>MADEIRAMENTO P/COBERT. EM TELHAS ONDULADAS, EM MACARANDUDA SERRADA</v>
          </cell>
          <cell r="C6132" t="str">
            <v>M2</v>
          </cell>
        </row>
        <row r="6133">
          <cell r="A6133" t="str">
            <v>16.001.061-0</v>
          </cell>
          <cell r="B6133" t="str">
            <v>MADEIRAMENTO P/COBERT. EM TELHAS ONDULADAS, EM MACARANDUBA APARELHADA</v>
          </cell>
          <cell r="C6133" t="str">
            <v>M2</v>
          </cell>
        </row>
        <row r="6134">
          <cell r="A6134" t="str">
            <v>16.001.065-0</v>
          </cell>
          <cell r="B6134" t="str">
            <v>TESOURA COMPLETA EM MACARANDUBA SERRADA, P/VAO DE 4,00M</v>
          </cell>
          <cell r="C6134" t="str">
            <v>UN</v>
          </cell>
        </row>
        <row r="6135">
          <cell r="A6135" t="str">
            <v>16.001.066-0</v>
          </cell>
          <cell r="B6135" t="str">
            <v>TESOURA COMPLETA EM MACARANDUBA APARELHADA, P/VAO DE 4,00M</v>
          </cell>
          <cell r="C6135" t="str">
            <v>UN</v>
          </cell>
        </row>
        <row r="6136">
          <cell r="A6136" t="str">
            <v>16.001.067-0</v>
          </cell>
          <cell r="B6136" t="str">
            <v>TESOURA COMPLETA EM MACARANDUBA SERRADA, P/VAO DE 5,00M</v>
          </cell>
          <cell r="C6136" t="str">
            <v>UN</v>
          </cell>
        </row>
        <row r="6137">
          <cell r="A6137" t="str">
            <v>16.001.068-0</v>
          </cell>
          <cell r="B6137" t="str">
            <v>TESOURA COMPLETA EM MACARANDUBA APARELHADA, P/VAO DE 5,00M</v>
          </cell>
          <cell r="C6137" t="str">
            <v>UN</v>
          </cell>
        </row>
        <row r="6138">
          <cell r="A6138" t="str">
            <v>16.001.069-0</v>
          </cell>
          <cell r="B6138" t="str">
            <v>TESOURA COMPLETA EM MACARANDUBA SERRADA, P/VAO DE 6,00M</v>
          </cell>
          <cell r="C6138" t="str">
            <v>UN</v>
          </cell>
        </row>
        <row r="6139">
          <cell r="A6139" t="str">
            <v>16.001.070-0</v>
          </cell>
          <cell r="B6139" t="str">
            <v>TESOURA COMPLETA EM MACARANDUBA APARELHADA, P/VAO DE 6,00M</v>
          </cell>
          <cell r="C6139" t="str">
            <v>UN</v>
          </cell>
        </row>
        <row r="6140">
          <cell r="A6140" t="str">
            <v>16.001.071-0</v>
          </cell>
          <cell r="B6140" t="str">
            <v>TESOURA COMPLETA EM MACARANDUBA SERRADA, P/VAO DE 7,00M</v>
          </cell>
          <cell r="C6140" t="str">
            <v>UN</v>
          </cell>
        </row>
        <row r="6141">
          <cell r="A6141" t="str">
            <v>16.001.072-0</v>
          </cell>
          <cell r="B6141" t="str">
            <v>TESOURA COMPLETA EM MACARANDUBA APARELHADA, P/VAO DE 7,00M</v>
          </cell>
          <cell r="C6141" t="str">
            <v>UN</v>
          </cell>
        </row>
        <row r="6142">
          <cell r="A6142" t="str">
            <v>16.001.073-0</v>
          </cell>
          <cell r="B6142" t="str">
            <v>TESOURA COMPLETA EM MACARANDUBA SERRADA, P/VAO DE 8,00M</v>
          </cell>
          <cell r="C6142" t="str">
            <v>UN</v>
          </cell>
        </row>
        <row r="6143">
          <cell r="A6143" t="str">
            <v>16.001.074-0</v>
          </cell>
          <cell r="B6143" t="str">
            <v>TESOURA COMPLETA EM MACARANDUBA APARELHADA, P/VAO DE 8,00M</v>
          </cell>
          <cell r="C6143" t="str">
            <v>UN</v>
          </cell>
        </row>
        <row r="6144">
          <cell r="A6144" t="str">
            <v>16.001.075-0</v>
          </cell>
          <cell r="B6144" t="str">
            <v>TESOURA COMPLETA EM MACARANDUBA SERRADA, P/VAO DE 9,00M</v>
          </cell>
          <cell r="C6144" t="str">
            <v>UN</v>
          </cell>
        </row>
        <row r="6145">
          <cell r="A6145" t="str">
            <v>16.001.076-0</v>
          </cell>
          <cell r="B6145" t="str">
            <v>TESOURA COMPLETA EM MACARANDUBA APARELHADA, P/VAO DE 9,00M</v>
          </cell>
          <cell r="C6145" t="str">
            <v>UN</v>
          </cell>
        </row>
        <row r="6146">
          <cell r="A6146" t="str">
            <v>16.001.077-0</v>
          </cell>
          <cell r="B6146" t="str">
            <v>TESOURA COMPLETA EM MACARANDUBA SERRADA, P/VAO DE 10,00M</v>
          </cell>
          <cell r="C6146" t="str">
            <v>UN</v>
          </cell>
        </row>
        <row r="6147">
          <cell r="A6147" t="str">
            <v>16.001.078-0</v>
          </cell>
          <cell r="B6147" t="str">
            <v>TESOURA COMPLETA EM MACARANDUBA APARELHADA, P/VAO DE 10,00M</v>
          </cell>
          <cell r="C6147" t="str">
            <v>UN</v>
          </cell>
        </row>
        <row r="6148">
          <cell r="A6148" t="str">
            <v>16.001.079-0</v>
          </cell>
          <cell r="B6148" t="str">
            <v>TESOURA COMPLETA EM MACARANDUBA SERRADA, P/VAO DE 11,00M</v>
          </cell>
          <cell r="C6148" t="str">
            <v>UN</v>
          </cell>
        </row>
        <row r="6149">
          <cell r="A6149" t="str">
            <v>16.001.080-0</v>
          </cell>
          <cell r="B6149" t="str">
            <v>TESOURA COMPLETA EM MACARANDUBA APARELHADA, P/VAO DE 11,00M</v>
          </cell>
          <cell r="C6149" t="str">
            <v>UN</v>
          </cell>
        </row>
        <row r="6150">
          <cell r="A6150" t="str">
            <v>16.001.081-0</v>
          </cell>
          <cell r="B6150" t="str">
            <v>TESOURA COMPLETA EM MACARANDUBA SERRADA, P/VAO DE 12,00M</v>
          </cell>
          <cell r="C6150" t="str">
            <v>UN</v>
          </cell>
        </row>
        <row r="6151">
          <cell r="A6151" t="str">
            <v>16.001.082-0</v>
          </cell>
          <cell r="B6151" t="str">
            <v>TESOURA COMPLETA EM MACARANDUBA APARELHADA, P/VAO DE 12,00M</v>
          </cell>
          <cell r="C6151" t="str">
            <v>UN</v>
          </cell>
        </row>
        <row r="6152">
          <cell r="A6152" t="str">
            <v>16.001.083-0</v>
          </cell>
          <cell r="B6152" t="str">
            <v>TESOURA COMPLETA EM MACARANDUBA SERRADA, P/VAO DE 14,00M</v>
          </cell>
          <cell r="C6152" t="str">
            <v>UN</v>
          </cell>
        </row>
        <row r="6153">
          <cell r="A6153" t="str">
            <v>16.001.084-0</v>
          </cell>
          <cell r="B6153" t="str">
            <v>TESOURA COMPLETA EM MACARANDUBA APARELHADA, P/VAO DE 14,00M</v>
          </cell>
          <cell r="C6153" t="str">
            <v>UN</v>
          </cell>
        </row>
        <row r="6154">
          <cell r="A6154" t="str">
            <v>16.001.085-0</v>
          </cell>
          <cell r="B6154" t="str">
            <v>PONTALETE DE MACARANDUBA SERRADA, DE 3" X 3", VERT. E HORIZ., P/COBERT. DE TELHAS CERAM.</v>
          </cell>
          <cell r="C6154" t="str">
            <v>M2</v>
          </cell>
        </row>
        <row r="6155">
          <cell r="A6155" t="str">
            <v>16.001.086-0</v>
          </cell>
          <cell r="B6155" t="str">
            <v>PONTALETE DE MACARANDUBA SERRADA, DE 3" X 3", VERT. E HORIZ., P/COBERT. DE TELHAS ONDULADAS</v>
          </cell>
          <cell r="C6155" t="str">
            <v>M2</v>
          </cell>
        </row>
        <row r="6156">
          <cell r="A6156" t="str">
            <v>16.001.087-0</v>
          </cell>
          <cell r="B6156" t="str">
            <v>TERCA DE MACARANDUBA SERRADA, EM PECAS DE 3" X 3", P/COBERT.DE QUALQUER TIPO</v>
          </cell>
          <cell r="C6156" t="str">
            <v>M</v>
          </cell>
        </row>
        <row r="6157">
          <cell r="A6157" t="str">
            <v>16.001.088-0</v>
          </cell>
          <cell r="B6157" t="str">
            <v>TERCA DE MACARANDUBA APARELHADA, EM PECAS DE 3" X 3", P/COBERT. DE QUALQUER TIPO</v>
          </cell>
          <cell r="C6157" t="str">
            <v>M</v>
          </cell>
        </row>
        <row r="6158">
          <cell r="A6158" t="str">
            <v>16.001.089-0</v>
          </cell>
          <cell r="B6158" t="str">
            <v>TERCA DE MACARANDUBA SERRADA, EM PECAS DE 3" X 4.1/2", P/COBERT. DE QUALQUER TIPO</v>
          </cell>
          <cell r="C6158" t="str">
            <v>M</v>
          </cell>
        </row>
        <row r="6159">
          <cell r="A6159" t="str">
            <v>16.001.090-0</v>
          </cell>
          <cell r="B6159" t="str">
            <v>TERCA DE MACARANDUBA APARELHADA, EM PECAS DE 3" X 4.1/2", P/COBERT. DE QUALQUER TIPO</v>
          </cell>
          <cell r="C6159" t="str">
            <v>M</v>
          </cell>
        </row>
        <row r="6160">
          <cell r="A6160" t="str">
            <v>16.001.091-0</v>
          </cell>
          <cell r="B6160" t="str">
            <v>TERCA DE MACARANDUBA SERRADA, EM PECAS DE 3" X 6", P/COBERT.DE QUALQUER TIPO</v>
          </cell>
          <cell r="C6160" t="str">
            <v>M</v>
          </cell>
        </row>
        <row r="6161">
          <cell r="A6161" t="str">
            <v>16.001.092-0</v>
          </cell>
          <cell r="B6161" t="str">
            <v>TERCA DE MACARANDUBA APARELHADA, EM PECAS DE 3" X 6", P/COBERT. DE QUALQUER TIPO</v>
          </cell>
          <cell r="C6161" t="str">
            <v>M</v>
          </cell>
        </row>
        <row r="6162">
          <cell r="A6162" t="str">
            <v>16.001.093-0</v>
          </cell>
          <cell r="B6162" t="str">
            <v>TERCA DE MACARANDUBA SERRADA, EM PECAS DE 3" X 9", P/COBERT.DE QUALQUER TIPO</v>
          </cell>
          <cell r="C6162" t="str">
            <v>M</v>
          </cell>
        </row>
        <row r="6163">
          <cell r="A6163" t="str">
            <v>16.001.094-0</v>
          </cell>
          <cell r="B6163" t="str">
            <v>TERCA DE MACARANDUBA APARELHADA, EM PECAS DE 3" X 9", P/COBERT. DE QUALQUER TIPO</v>
          </cell>
          <cell r="C6163" t="str">
            <v>M</v>
          </cell>
        </row>
        <row r="6164">
          <cell r="A6164" t="str">
            <v>16.001.095-0</v>
          </cell>
          <cell r="B6164" t="str">
            <v>CAIBRO DE MACARANDUBA SERRADA C/ 3" X 1.1/2"</v>
          </cell>
          <cell r="C6164" t="str">
            <v>M</v>
          </cell>
        </row>
        <row r="6165">
          <cell r="A6165" t="str">
            <v>16.001.096-0</v>
          </cell>
          <cell r="B6165" t="str">
            <v>CAIBRO DE MACARANDUBA APARELHADA C/ 3" X 1.1/2"</v>
          </cell>
          <cell r="C6165" t="str">
            <v>M</v>
          </cell>
        </row>
        <row r="6166">
          <cell r="A6166" t="str">
            <v>16.001.097-0</v>
          </cell>
          <cell r="B6166" t="str">
            <v>CAIBRO DE MACARANDUBA SERRADA C/ 3" X 2"</v>
          </cell>
          <cell r="C6166" t="str">
            <v>M</v>
          </cell>
        </row>
        <row r="6167">
          <cell r="A6167" t="str">
            <v>16.001.098-0</v>
          </cell>
          <cell r="B6167" t="str">
            <v>CAIBRO DE MACARANDUBA APARELHADA C/ 3" X 2"</v>
          </cell>
          <cell r="C6167" t="str">
            <v>M</v>
          </cell>
        </row>
        <row r="6168">
          <cell r="A6168" t="str">
            <v>16.001.099-0</v>
          </cell>
          <cell r="B6168" t="str">
            <v>RIPA DE MACARANDUBA SERRADA DE 1,5 X 4CM</v>
          </cell>
          <cell r="C6168" t="str">
            <v>M</v>
          </cell>
        </row>
        <row r="6169">
          <cell r="A6169" t="str">
            <v>16.001.100-0</v>
          </cell>
          <cell r="B6169" t="str">
            <v>RIPA DE MACARANDUBA APARELHADA DE 1,5 X 4CM</v>
          </cell>
          <cell r="C6169" t="str">
            <v>M</v>
          </cell>
        </row>
        <row r="6170">
          <cell r="A6170" t="str">
            <v>16.001.500-0</v>
          </cell>
          <cell r="B6170" t="str">
            <v>UNIDADE DE REF. P/REFORMA OU EXEC. ESPECIAL DE MADEIRAM. DECOBERT.</v>
          </cell>
          <cell r="C6170" t="str">
            <v>UR</v>
          </cell>
        </row>
        <row r="6171">
          <cell r="A6171" t="str">
            <v>16.001.999-0</v>
          </cell>
          <cell r="B6171" t="str">
            <v>INDICE 16.001MADEIRAMENTO P/COBERTURA.</v>
          </cell>
        </row>
        <row r="6172">
          <cell r="A6172" t="str">
            <v>16.002.005-0</v>
          </cell>
          <cell r="B6172" t="str">
            <v>COBERTURA EM TELHAS FRANCESAS</v>
          </cell>
          <cell r="C6172" t="str">
            <v>M2</v>
          </cell>
        </row>
        <row r="6173">
          <cell r="A6173" t="str">
            <v>16.002.010-0</v>
          </cell>
          <cell r="B6173" t="str">
            <v>COBERTURA EM TELHAS COLONIAIS</v>
          </cell>
          <cell r="C6173" t="str">
            <v>M2</v>
          </cell>
        </row>
        <row r="6174">
          <cell r="A6174" t="str">
            <v>16.002.015-0</v>
          </cell>
          <cell r="B6174" t="str">
            <v>CUMEEIRA P/COBERT. EM TELHAS FRANCESAS OU COLONIAIS</v>
          </cell>
          <cell r="C6174" t="str">
            <v>M</v>
          </cell>
        </row>
        <row r="6175">
          <cell r="A6175" t="str">
            <v>16.002.025-0</v>
          </cell>
          <cell r="B6175" t="str">
            <v>CORDAO P/ARREMATE DE TELHADO EXECUTADO EM TELHAS COLONIAIS DUPLAS, PRESAS C/ARG.</v>
          </cell>
          <cell r="C6175" t="str">
            <v>M</v>
          </cell>
        </row>
        <row r="6176">
          <cell r="A6176" t="str">
            <v>16.002.500-0</v>
          </cell>
          <cell r="B6176" t="str">
            <v>UNIDADE DE REF. P/REFORMA OU EXEC. ESPECIAL DE COBERT. EM TELHAS CERAM.</v>
          </cell>
          <cell r="C6176" t="str">
            <v>UR</v>
          </cell>
        </row>
        <row r="6177">
          <cell r="A6177" t="str">
            <v>16.002.999-0</v>
          </cell>
          <cell r="B6177" t="str">
            <v>INDICE 16.002COBERTURAS(TELHAS)</v>
          </cell>
        </row>
        <row r="6178">
          <cell r="A6178" t="str">
            <v>16.003.004-0</v>
          </cell>
          <cell r="B6178" t="str">
            <v>CORDAO P/ARREMATE DE TELHADO, EXECUTADO C/ARG. DE CIM., AREIA E SAIBRO, NO TRACO 1:2:2</v>
          </cell>
          <cell r="C6178" t="str">
            <v>M</v>
          </cell>
        </row>
        <row r="6179">
          <cell r="A6179" t="str">
            <v>16.003.999-0</v>
          </cell>
          <cell r="B6179" t="str">
            <v>INDICE 16.003CORDAO P/ ARREMATE DE TELHADO.</v>
          </cell>
        </row>
        <row r="6180">
          <cell r="A6180" t="str">
            <v>16.004.001-0</v>
          </cell>
          <cell r="B6180" t="str">
            <v>COBERTURA EM TELHAS ONDULADAS DE CIM.-AMIANTO DE 6MM DE ESP.</v>
          </cell>
          <cell r="C6180" t="str">
            <v>M2</v>
          </cell>
        </row>
        <row r="6181">
          <cell r="A6181" t="str">
            <v>16.004.002-0</v>
          </cell>
          <cell r="B6181" t="str">
            <v>COBERTURA EM TELHAS ONDULADAS DE CIM.-AMIANTO DE 8MM DE ESP.</v>
          </cell>
          <cell r="C6181" t="str">
            <v>M2</v>
          </cell>
        </row>
        <row r="6182">
          <cell r="A6182" t="str">
            <v>16.004.003-1</v>
          </cell>
          <cell r="B6182" t="str">
            <v>COBERTURA HORIZ. EM TELHAS DE CIM.-AMIANTO, TIPO CALHA, C/ 49CM DE LARG.</v>
          </cell>
          <cell r="C6182" t="str">
            <v>M2</v>
          </cell>
        </row>
        <row r="6183">
          <cell r="A6183" t="str">
            <v>16.004.004-0</v>
          </cell>
          <cell r="B6183" t="str">
            <v>COBERTURA HORIZ. EM TELHAS DE CIM.-AMIANTO, TIPO CALHA, C/ 90CM DE LARG.</v>
          </cell>
          <cell r="C6183" t="str">
            <v>M2</v>
          </cell>
        </row>
        <row r="6184">
          <cell r="A6184" t="str">
            <v>16.004.005-0</v>
          </cell>
          <cell r="B6184" t="str">
            <v>COBERTURA EM TELHAS DE CIM.-AMIANTO DE ONDULACAO PEQUENA (24MM), C/ESP. DE 4MM</v>
          </cell>
          <cell r="C6184" t="str">
            <v>M2</v>
          </cell>
        </row>
        <row r="6185">
          <cell r="A6185" t="str">
            <v>16.004.006-0</v>
          </cell>
          <cell r="B6185" t="str">
            <v>CUMEEIRA NORMAL, P/TELHAS ONDULADAS DE 6 A 8MM DE ESP., EM CIM.-AMIANTO</v>
          </cell>
          <cell r="C6185" t="str">
            <v>M</v>
          </cell>
        </row>
        <row r="6186">
          <cell r="A6186" t="str">
            <v>16.004.007-0</v>
          </cell>
          <cell r="B6186" t="str">
            <v>CUMEEIRA, P/COBERT. "SHED", EM CIM.-AMIANTO</v>
          </cell>
          <cell r="C6186" t="str">
            <v>M</v>
          </cell>
        </row>
        <row r="6187">
          <cell r="A6187" t="str">
            <v>16.004.008-0</v>
          </cell>
          <cell r="B6187" t="str">
            <v>ESPIGAO EM CIM.-AMIANTO</v>
          </cell>
          <cell r="C6187" t="str">
            <v>M</v>
          </cell>
        </row>
        <row r="6188">
          <cell r="A6188" t="str">
            <v>16.004.009-0</v>
          </cell>
          <cell r="B6188" t="str">
            <v>RUFO EM CIM.-AMIANTO</v>
          </cell>
          <cell r="C6188" t="str">
            <v>M</v>
          </cell>
        </row>
        <row r="6189">
          <cell r="A6189" t="str">
            <v>16.004.011-0</v>
          </cell>
          <cell r="B6189" t="str">
            <v>CUMEEIRA NORMAL DE CIM.-AMIANTO, P/TELHA TIPO CALHA, C/ 49CMDE LARG.</v>
          </cell>
          <cell r="C6189" t="str">
            <v>M</v>
          </cell>
        </row>
        <row r="6190">
          <cell r="A6190" t="str">
            <v>16.004.012-0</v>
          </cell>
          <cell r="B6190" t="str">
            <v>CUMEEIRA NORMAL DE CIM.-AMIANTO, P/TELHA TIPO CALHA, C/ 90CMDE LARG.</v>
          </cell>
          <cell r="C6190" t="str">
            <v>M</v>
          </cell>
        </row>
        <row r="6191">
          <cell r="A6191" t="str">
            <v>16.004.013-0</v>
          </cell>
          <cell r="B6191" t="str">
            <v>CUMEEIRA ARTICULADA DE CIM.-AMIANTO, P/TELHA TIPO CALHA, C/49CM DE LARG.</v>
          </cell>
          <cell r="C6191" t="str">
            <v>M</v>
          </cell>
        </row>
        <row r="6192">
          <cell r="A6192" t="str">
            <v>16.004.014-0</v>
          </cell>
          <cell r="B6192" t="str">
            <v>CUMEEIRA ARTICULADA DE CIM.-AMIANTO, P/TELHA TIPO CALHA, C/C/ 90CM DE LARG.</v>
          </cell>
          <cell r="C6192" t="str">
            <v>M</v>
          </cell>
        </row>
        <row r="6193">
          <cell r="A6193" t="str">
            <v>16.004.050-0</v>
          </cell>
          <cell r="B6193" t="str">
            <v>CALHA DE BEIRAL, SEMI-CIRCULAR DE PVC, DN 125</v>
          </cell>
          <cell r="C6193" t="str">
            <v>M</v>
          </cell>
        </row>
        <row r="6194">
          <cell r="A6194" t="str">
            <v>16.004.055-0</v>
          </cell>
          <cell r="B6194" t="str">
            <v>CONDUTOR P/CALHA DE BEIRAL DE PVC, DN 88</v>
          </cell>
          <cell r="C6194" t="str">
            <v>M</v>
          </cell>
        </row>
        <row r="6195">
          <cell r="A6195" t="str">
            <v>16.004.500-0</v>
          </cell>
          <cell r="B6195" t="str">
            <v>UNIDADE DE REF. P/REFORMA OU EXECUCAO ESPECIAL DE COBERT. EMTELHAS DE CIM.-AMIANTO</v>
          </cell>
          <cell r="C6195" t="str">
            <v>UR</v>
          </cell>
        </row>
        <row r="6196">
          <cell r="A6196" t="str">
            <v>16.004.999-0</v>
          </cell>
          <cell r="B6196" t="str">
            <v>INDICE 16.004COBERTURA (CIM.AMIANTO)</v>
          </cell>
        </row>
        <row r="6197">
          <cell r="A6197" t="str">
            <v>16.005.001-0</v>
          </cell>
          <cell r="B6197" t="str">
            <v>COBERTURA EM TELHAS ONDULADAS DE ALUMINIO, 0,5MM DE ESP.</v>
          </cell>
          <cell r="C6197" t="str">
            <v>M2</v>
          </cell>
        </row>
        <row r="6198">
          <cell r="A6198" t="str">
            <v>16.005.004-0</v>
          </cell>
          <cell r="B6198" t="str">
            <v>COBERTURA EM TELHAS ONDULADAS DE ALUMINIO, 0,7MM DE ESP.</v>
          </cell>
          <cell r="C6198" t="str">
            <v>M2</v>
          </cell>
        </row>
        <row r="6199">
          <cell r="A6199" t="str">
            <v>16.005.005-0</v>
          </cell>
          <cell r="B6199" t="str">
            <v>CUMEEIRA DE ALUMINIO, ESP. DE 0,8MM, 0,30M DE ABA P/CADA LADO, P/TELHAS ONDULADAS</v>
          </cell>
          <cell r="C6199" t="str">
            <v>M</v>
          </cell>
        </row>
        <row r="6200">
          <cell r="A6200" t="str">
            <v>16.005.006-0</v>
          </cell>
          <cell r="B6200" t="str">
            <v>COBERTURA EM TELHAS TRAPEZOIDAIS DE ALUMINIO, 0,5MM DE ESP.</v>
          </cell>
          <cell r="C6200" t="str">
            <v>M2</v>
          </cell>
        </row>
        <row r="6201">
          <cell r="A6201" t="str">
            <v>16.005.007-0</v>
          </cell>
          <cell r="B6201" t="str">
            <v>COBERTURA EM TELHAS TRAPEZOIDAIS DE ALUMINIO, 0,7MM DE ESP.</v>
          </cell>
          <cell r="C6201" t="str">
            <v>M2</v>
          </cell>
        </row>
        <row r="6202">
          <cell r="A6202" t="str">
            <v>16.005.008-0</v>
          </cell>
          <cell r="B6202" t="str">
            <v>CUMEEIRA DE ALUMINIO, 0,8MM DE ESP., 0,30M DE ABA P/CADA LADO, P/ TELHAS TRAPEZOIDAIS</v>
          </cell>
          <cell r="C6202" t="str">
            <v>M</v>
          </cell>
        </row>
        <row r="6203">
          <cell r="A6203" t="str">
            <v>16.005.009-0</v>
          </cell>
          <cell r="B6203" t="str">
            <v>CALHA DE ALUMINIO 0,30M, EM CHAPA DE ESP. DE 0,8MM E DESENVOLVIMENTO DE 0,50M</v>
          </cell>
          <cell r="C6203" t="str">
            <v>M</v>
          </cell>
        </row>
        <row r="6204">
          <cell r="A6204" t="str">
            <v>16.005.010-0</v>
          </cell>
          <cell r="B6204" t="str">
            <v>CALHA DE ALUMINIO 0,18M, EM CHAPA DE ESP. DE 0,5MM E DE DESENVOLVIMENTO DE 0,30M</v>
          </cell>
          <cell r="C6204" t="str">
            <v>M</v>
          </cell>
        </row>
        <row r="6205">
          <cell r="A6205" t="str">
            <v>16.005.011-0</v>
          </cell>
          <cell r="B6205" t="str">
            <v>RUFO DE ALUMINIO EM CHAPA DE 0,8 X 500MM</v>
          </cell>
          <cell r="C6205" t="str">
            <v>M</v>
          </cell>
        </row>
        <row r="6206">
          <cell r="A6206" t="str">
            <v>16.005.500-0</v>
          </cell>
          <cell r="B6206" t="str">
            <v>UNIDADE DE REF. P/REFORMA OU EXEC. ESPECIAL DE COBERT. EM TELHAS DE ALUMINIO</v>
          </cell>
          <cell r="C6206" t="str">
            <v>UR</v>
          </cell>
        </row>
        <row r="6207">
          <cell r="A6207" t="str">
            <v>16.005.999-0</v>
          </cell>
          <cell r="B6207" t="str">
            <v>INDICE 16.005COBERTURA C/CHAPA ONDULADA ALUMINIO.</v>
          </cell>
        </row>
        <row r="6208">
          <cell r="A6208" t="str">
            <v>16.006.001-0</v>
          </cell>
          <cell r="B6208" t="str">
            <v>COBERTURA EM TELHAS ONDULADAS TRANSLUCIDAS DE POLICARBONATO,COMPR. ATE 6,00M E 1,20M DE LARG.</v>
          </cell>
          <cell r="C6208" t="str">
            <v>M2</v>
          </cell>
        </row>
        <row r="6209">
          <cell r="A6209" t="str">
            <v>16.006.500-0</v>
          </cell>
          <cell r="B6209" t="str">
            <v>UNIDADE DE REF. P/REFORMA OU EXEC. ESPECIAL DE COBERT. EM TELHAS OU PLACAS DE POLICARBONATO, POLIESTER, ETC</v>
          </cell>
          <cell r="C6209" t="str">
            <v>UR</v>
          </cell>
        </row>
        <row r="6210">
          <cell r="A6210" t="str">
            <v>16.006.999-0</v>
          </cell>
          <cell r="B6210" t="str">
            <v>INDICE 16.006COBERTURA TELHA ONDULADAS EM FIBERGLASS.</v>
          </cell>
        </row>
        <row r="6211">
          <cell r="A6211" t="str">
            <v>16.007.011-0</v>
          </cell>
          <cell r="B6211" t="str">
            <v>COBERTURA AUTO-PORTANTE EM CHAPA DE ACO ZINCADO, ESP. ATE 1MM, LARG. DE 0,90M, VAO LIVRE ATE 8,50M</v>
          </cell>
          <cell r="C6211" t="str">
            <v>M2</v>
          </cell>
        </row>
        <row r="6212">
          <cell r="A6212" t="str">
            <v>16.007.012-0</v>
          </cell>
          <cell r="B6212" t="str">
            <v>COBERTURA AUTO-PORTANTE EM CHAPA DE ACO ZINCADO PINTADO, ESP. ATE 1MM, LARG. DE 0,90M, VAO LIVRE ATE 8,50M</v>
          </cell>
          <cell r="C6212" t="str">
            <v>M2</v>
          </cell>
        </row>
        <row r="6213">
          <cell r="A6213" t="str">
            <v>16.007.013-0</v>
          </cell>
          <cell r="B6213" t="str">
            <v>COBERTURA AUTO-PORTANTE EM CHAPA DE ACO ZINCADO, LARG. DE 0,90M, P/VAO LIVRE DE 8,51 A 13,50M</v>
          </cell>
          <cell r="C6213" t="str">
            <v>M2</v>
          </cell>
        </row>
        <row r="6214">
          <cell r="A6214" t="str">
            <v>16.007.014-0</v>
          </cell>
          <cell r="B6214" t="str">
            <v>COBERTURA AUTO-PORTANTE EM CHAPA DE ACO ZINCADO PINTADO, LARG. DE 0,90M, P/VAO LIVRE DE 8,51 A 13,50M</v>
          </cell>
          <cell r="C6214" t="str">
            <v>M2</v>
          </cell>
        </row>
        <row r="6215">
          <cell r="A6215" t="str">
            <v>16.007.015-0</v>
          </cell>
          <cell r="B6215" t="str">
            <v>COBERTURA AUTO-PORTANTE EM CHAPA DE ACO ZINCADO, LARG. DE 0,90M, P/VAO LIVRE DE 13,51 A 20,00M</v>
          </cell>
          <cell r="C6215" t="str">
            <v>M2</v>
          </cell>
        </row>
        <row r="6216">
          <cell r="A6216" t="str">
            <v>16.007.016-0</v>
          </cell>
          <cell r="B6216" t="str">
            <v>COBERTURA AUTO-PORTANTE EM CHAPA DE ACO ZINCADO PINTADO, LARG. DE 0,90M, P/VAO LIVRE DE 13,51 A 20,00M</v>
          </cell>
          <cell r="C6216" t="str">
            <v>M2</v>
          </cell>
        </row>
        <row r="6217">
          <cell r="A6217" t="str">
            <v>16.007.017-0</v>
          </cell>
          <cell r="B6217" t="str">
            <v>COBERTURA AUTO-PORTANTE EM CHAPA DE ACO ZINCADO, LARG. DE 0,90M, P/VAO LIVRE DE 20,01 A 22,00M</v>
          </cell>
          <cell r="C6217" t="str">
            <v>M2</v>
          </cell>
        </row>
        <row r="6218">
          <cell r="A6218" t="str">
            <v>16.007.018-0</v>
          </cell>
          <cell r="B6218" t="str">
            <v>COBERTURA AUTO-PORTANTE EM CHAPA DE ACO ZINCADO PINTADO, LARG. DE 0,90M, P/VAO LIVRE DE 20,01 A 22,00M</v>
          </cell>
          <cell r="C6218" t="str">
            <v>M2</v>
          </cell>
        </row>
        <row r="6219">
          <cell r="A6219" t="str">
            <v>16.007.019-0</v>
          </cell>
          <cell r="B6219" t="str">
            <v>COBERTURA AUTO-PORTANTE EM CHAPA DE ACO ZINCADO, LARG. DE 0,90M, P/VAO LIVRE DE 22,01 A 25,00M</v>
          </cell>
          <cell r="C6219" t="str">
            <v>M2</v>
          </cell>
        </row>
        <row r="6220">
          <cell r="A6220" t="str">
            <v>16.007.020-0</v>
          </cell>
          <cell r="B6220" t="str">
            <v>COBERTURA AUTO-PORTANTE EM CHAPA DE ACO ZINCADO PINTADO, LARG. DE 0,90M, P/VAO LIVRE DE 22,01 A 25,00M</v>
          </cell>
          <cell r="C6220" t="str">
            <v>M2</v>
          </cell>
        </row>
        <row r="6221">
          <cell r="A6221" t="str">
            <v>16.007.500-0</v>
          </cell>
          <cell r="B6221" t="str">
            <v>UNIDADE DE REF. P/REFORMA OU EXEC. ESPECIAL DE COBERT. DE ACO</v>
          </cell>
          <cell r="C6221" t="str">
            <v>UR</v>
          </cell>
        </row>
        <row r="6222">
          <cell r="A6222" t="str">
            <v>16.007.999-0</v>
          </cell>
          <cell r="B6222" t="str">
            <v>INDICE 16.007COBERTURA PLANA DE ACO.</v>
          </cell>
        </row>
        <row r="6223">
          <cell r="A6223" t="str">
            <v>16.008.001-0</v>
          </cell>
          <cell r="B6223" t="str">
            <v>CALHA EM CHAPA DE ACO GALV. Nº 26, C/ 25CM DE DESENVOLVIMENTO</v>
          </cell>
          <cell r="C6223" t="str">
            <v>M</v>
          </cell>
        </row>
        <row r="6224">
          <cell r="A6224" t="str">
            <v>16.008.500-0</v>
          </cell>
          <cell r="B6224" t="str">
            <v>UNIDADE DE REF. P/REFORMA OU EXEC. DE CONDUTORES DE COBRE, ACO GALV. OU OUTRO, P/AGUAS PLUVIAIS</v>
          </cell>
          <cell r="C6224" t="str">
            <v>UR</v>
          </cell>
        </row>
        <row r="6225">
          <cell r="A6225" t="str">
            <v>16.008.999-0</v>
          </cell>
          <cell r="B6225" t="str">
            <v>INDICE 16.008CALHA DE PLATIBANDA.</v>
          </cell>
        </row>
        <row r="6226">
          <cell r="A6226" t="str">
            <v>16.009.001-0</v>
          </cell>
          <cell r="B6226" t="str">
            <v>CALHA DE COBRE EM CHAPA, ESP. DE 0,8MM E DESENVOLVIMENTO DE0,30M</v>
          </cell>
          <cell r="C6226" t="str">
            <v>M</v>
          </cell>
        </row>
        <row r="6227">
          <cell r="A6227" t="str">
            <v>16.009.002-0</v>
          </cell>
          <cell r="B6227" t="str">
            <v>CALHA DE COBRE EM CHAPA, ESP. DE 0,8MM E DESENVOLVIMENTO DE0,50M</v>
          </cell>
          <cell r="C6227" t="str">
            <v>M</v>
          </cell>
        </row>
        <row r="6228">
          <cell r="A6228" t="str">
            <v>16.009.999-0</v>
          </cell>
          <cell r="B6228" t="str">
            <v>INDICE 16.009COLOCACAO COMEEIRA.</v>
          </cell>
        </row>
        <row r="6229">
          <cell r="A6229" t="str">
            <v>16.010.999-0</v>
          </cell>
          <cell r="B6229" t="str">
            <v>INDICE 16.010CAMBOTA DE FERRO.</v>
          </cell>
        </row>
        <row r="6230">
          <cell r="A6230" t="str">
            <v>16.011.999-0</v>
          </cell>
          <cell r="B6230" t="str">
            <v>INDICE 16.011CAPA DE ASFALTO.</v>
          </cell>
        </row>
        <row r="6231">
          <cell r="A6231" t="str">
            <v>16.012.999-0</v>
          </cell>
          <cell r="B6231" t="str">
            <v>INDICE 16.012IMPERMEABILIZACAO DE TERRACOS.</v>
          </cell>
        </row>
        <row r="6232">
          <cell r="A6232" t="str">
            <v>16.013.001-0</v>
          </cell>
          <cell r="B6232" t="str">
            <v>RETIRADA E RECOLOCACAO DE TELHAS FRANCESAS</v>
          </cell>
          <cell r="C6232" t="str">
            <v>M2</v>
          </cell>
        </row>
        <row r="6233">
          <cell r="A6233" t="str">
            <v>16.013.002-0</v>
          </cell>
          <cell r="B6233" t="str">
            <v>RETIRADA E RECOLOCACAO DE TELHAS COLONIAIS</v>
          </cell>
          <cell r="C6233" t="str">
            <v>M2</v>
          </cell>
        </row>
        <row r="6234">
          <cell r="A6234" t="str">
            <v>16.013.004-0</v>
          </cell>
          <cell r="B6234" t="str">
            <v>RETIRADA E RECOLOCACAO DE TELHAS DE CIM.-AMIANTO, TIPO CALHA, C/ 49CM DE LARG.</v>
          </cell>
          <cell r="C6234" t="str">
            <v>M2</v>
          </cell>
        </row>
        <row r="6235">
          <cell r="A6235" t="str">
            <v>16.013.005-0</v>
          </cell>
          <cell r="B6235" t="str">
            <v>RETIRADA E RECOLOCACAO DE TELHAS DE CIM.-AMIANTO ONDULADAS,TIPO CONVENCIONAL</v>
          </cell>
          <cell r="C6235" t="str">
            <v>M2</v>
          </cell>
        </row>
        <row r="6236">
          <cell r="A6236" t="str">
            <v>16.013.006-0</v>
          </cell>
          <cell r="B6236" t="str">
            <v>RETIRADA E RECOLOCACAO DE TELHAS DE CIM.-AMIANTO, TIPO CALHA, C/ 90CM DE LARG.</v>
          </cell>
          <cell r="C6236" t="str">
            <v>M2</v>
          </cell>
        </row>
        <row r="6237">
          <cell r="A6237" t="str">
            <v>16.013.999-0</v>
          </cell>
          <cell r="B6237" t="str">
            <v>INDICE DA FAMILIA</v>
          </cell>
        </row>
        <row r="6238">
          <cell r="A6238" t="str">
            <v>16.016.999-0</v>
          </cell>
          <cell r="B6238" t="str">
            <v>FAMILIA 16.016</v>
          </cell>
        </row>
        <row r="6239">
          <cell r="A6239" t="str">
            <v>16.018.999-0</v>
          </cell>
          <cell r="B6239" t="str">
            <v>INDICE DA FAMILIA</v>
          </cell>
        </row>
        <row r="6240">
          <cell r="A6240" t="str">
            <v>16.020.002-0</v>
          </cell>
          <cell r="B6240" t="str">
            <v>IMPERMEABILIZACAO DE TERRACO C/MANTA ASF. ELASTOMERICA, ESP.DE 4MM (SBS OU APP)</v>
          </cell>
          <cell r="C6240" t="str">
            <v>M2</v>
          </cell>
        </row>
        <row r="6241">
          <cell r="A6241" t="str">
            <v>16.020.500-0</v>
          </cell>
          <cell r="B6241" t="str">
            <v>UNIDADE DE REF. P/REFORMA OU EXEC. ESPECIAL DE IMPERMEABIL.</v>
          </cell>
          <cell r="C6241" t="str">
            <v>UR</v>
          </cell>
        </row>
        <row r="6242">
          <cell r="A6242" t="str">
            <v>16.020.999-0</v>
          </cell>
          <cell r="B6242" t="str">
            <v>INDICE DA FAMILIA</v>
          </cell>
        </row>
        <row r="6243">
          <cell r="A6243" t="str">
            <v>16.021.002-0</v>
          </cell>
          <cell r="B6243" t="str">
            <v>IMPERMEABILIZACAO DE LAJE P/TERRACO C/ASF. ELASTOMERICO (SBSOU APP), APLICADO A FRIO</v>
          </cell>
          <cell r="C6243" t="str">
            <v>M2</v>
          </cell>
        </row>
        <row r="6244">
          <cell r="A6244" t="str">
            <v>16.021.999-0</v>
          </cell>
          <cell r="B6244" t="str">
            <v>INDICE DA FAMILIA</v>
          </cell>
        </row>
        <row r="6245">
          <cell r="A6245" t="str">
            <v>16.022.003-0</v>
          </cell>
          <cell r="B6245" t="str">
            <v>IMPERMEABILIZACAO DE LAJE P/TERRACO, C/MANTA BUTILICA, ESP.DE 0,8MM</v>
          </cell>
          <cell r="C6245" t="str">
            <v>M2</v>
          </cell>
        </row>
        <row r="6246">
          <cell r="A6246" t="str">
            <v>16.022.004-0</v>
          </cell>
          <cell r="B6246" t="str">
            <v>IMPERMEABILIZACAO DE LAJE P/TERRACO C/MANTA DE PVC ESP. DE 0,8MM, EM PLANO HORIZ.</v>
          </cell>
          <cell r="C6246" t="str">
            <v>M2</v>
          </cell>
        </row>
        <row r="6247">
          <cell r="A6247" t="str">
            <v>16.022.005-0</v>
          </cell>
          <cell r="B6247" t="str">
            <v>IMPERMEABILIZACAO DE LAJE P/TERRACO, C/MANTA DE PVC, ESP. DE0,8MM, EM PLANO VERT.</v>
          </cell>
          <cell r="C6247" t="str">
            <v>M2</v>
          </cell>
        </row>
        <row r="6248">
          <cell r="A6248" t="str">
            <v>16.022.999-0</v>
          </cell>
          <cell r="B6248" t="str">
            <v>INDICE DA FAMILIA</v>
          </cell>
        </row>
        <row r="6249">
          <cell r="A6249" t="str">
            <v>16.023.004-0</v>
          </cell>
          <cell r="B6249" t="str">
            <v>IMPERMEABILIZACAO DE LAJE C/EMULSAO ACRIL. PURA, C/TELA DE POLIESTER, SOBRE CIM. CRISTALIZ., C/EMULSAO ADES. ACRIL.</v>
          </cell>
          <cell r="C6249" t="str">
            <v>M2</v>
          </cell>
        </row>
        <row r="6250">
          <cell r="A6250" t="str">
            <v>16.023.005-0</v>
          </cell>
          <cell r="B6250" t="str">
            <v>IMPERMEABILIZACAO DE LAJE C/EMULSAO ACRIL. ESTIRENADA, C/TELA, SOBRE CIM. CRISTALIZ., C/EMULSAO ADES. ACRIL.</v>
          </cell>
          <cell r="C6250" t="str">
            <v>M2</v>
          </cell>
        </row>
        <row r="6251">
          <cell r="A6251" t="str">
            <v>16.023.999-0</v>
          </cell>
          <cell r="B6251" t="str">
            <v>INDICE DA FAMILIA</v>
          </cell>
        </row>
        <row r="6252">
          <cell r="A6252" t="str">
            <v>16.024.004-0</v>
          </cell>
          <cell r="B6252" t="str">
            <v>IMPERMEABILIZACAO DE LAJES EXPOSTAS, S/PROT. MEC., C/MANTA PLAST.-ASF., C/ALMA DE POLIETILENO E FILME ALUMINIO FACE EXT.</v>
          </cell>
          <cell r="C6252" t="str">
            <v>M2</v>
          </cell>
        </row>
        <row r="6253">
          <cell r="A6253" t="str">
            <v>16.024.999-0</v>
          </cell>
          <cell r="B6253" t="str">
            <v>INDICE DA FAMILIA</v>
          </cell>
        </row>
        <row r="6254">
          <cell r="A6254" t="str">
            <v>16.025.010-0</v>
          </cell>
          <cell r="B6254" t="str">
            <v>IMPERMEABILIZACAO DE LAJE C/ASF. ELASTOMERICO (SBS OU APP),APLICADO A FRIO</v>
          </cell>
          <cell r="C6254" t="str">
            <v>M2</v>
          </cell>
        </row>
        <row r="6255">
          <cell r="A6255" t="str">
            <v>16.025.011-0</v>
          </cell>
          <cell r="B6255" t="str">
            <v>IMPERMEABILIZACAO DE LAJE C/TRANSITO INTENSO, C/ MANTA ASF.ELASTOMERICA, ESP. DE 4MM (SBS OU APP)</v>
          </cell>
          <cell r="C6255" t="str">
            <v>M2</v>
          </cell>
        </row>
        <row r="6256">
          <cell r="A6256" t="str">
            <v>16.025.999-0</v>
          </cell>
          <cell r="B6256" t="str">
            <v>INDICE DA FAMILIA</v>
          </cell>
        </row>
        <row r="6257">
          <cell r="A6257" t="str">
            <v>16.026.001-0</v>
          </cell>
          <cell r="B6257" t="str">
            <v>IMPERMEABILIZACAO DE RESERVATORIO, NAO SUJEITO A LENCOL FREATICO, USANDO CIM. CRISTALIZ. C/ EMULSAO ADES. ACRIL.</v>
          </cell>
          <cell r="C6257" t="str">
            <v>M2</v>
          </cell>
        </row>
        <row r="6258">
          <cell r="A6258" t="str">
            <v>16.026.002-0</v>
          </cell>
          <cell r="B6258" t="str">
            <v>IMPERMEABILIZACAO DE RESERVATORIO, SUJEITO A LENCOL FREATICO, USANDO CIM. CRISTALIZ. E LIQUIDO SELADOR MINERAL</v>
          </cell>
          <cell r="C6258" t="str">
            <v>M2</v>
          </cell>
        </row>
        <row r="6259">
          <cell r="A6259" t="str">
            <v>16.026.999-0</v>
          </cell>
          <cell r="B6259" t="str">
            <v>INDICE DA FAMILIA</v>
          </cell>
        </row>
        <row r="6260">
          <cell r="A6260" t="str">
            <v>16.027.001-0</v>
          </cell>
          <cell r="B6260" t="str">
            <v>IMPERMEABILIZACAO DE RESERVATORIO, NAO SUJEITO A LENCOL FREATICO, USANDO IMPERMEABILIZANTE LIQUIDO DE PEGA NORMAL</v>
          </cell>
          <cell r="C6260" t="str">
            <v>M2</v>
          </cell>
        </row>
        <row r="6261">
          <cell r="A6261" t="str">
            <v>16.027.999-0</v>
          </cell>
          <cell r="B6261" t="str">
            <v>INDICE DA FAMILIA</v>
          </cell>
        </row>
        <row r="6262">
          <cell r="A6262" t="str">
            <v>16.028.015-0</v>
          </cell>
          <cell r="B6262" t="str">
            <v>IMPERMEABILIZACAO DE RESERVATORIO ELEVADO, C/CIM. CRISTALIZ., EMULSAO ACRIL., IMPERMEABIL. TERMO-PLAST. E TELA</v>
          </cell>
          <cell r="C6262" t="str">
            <v>M2</v>
          </cell>
        </row>
        <row r="6263">
          <cell r="A6263" t="str">
            <v>16.028.020-0</v>
          </cell>
          <cell r="B6263" t="str">
            <v>IMPERMEABILIZACAO DE RESERVATORIO SUBTERRANEO, C/CIM. CRISTALIZ. E EMULSAO ADES. ACRIL.</v>
          </cell>
          <cell r="C6263" t="str">
            <v>M2</v>
          </cell>
        </row>
        <row r="6264">
          <cell r="A6264" t="str">
            <v>16.028.999-0</v>
          </cell>
          <cell r="B6264" t="str">
            <v>INDICE DA FAMILIA</v>
          </cell>
        </row>
        <row r="6265">
          <cell r="A6265" t="str">
            <v>16.029.001-0</v>
          </cell>
          <cell r="B6265" t="str">
            <v>IMPERMEABILIZACAO DE RESERVATORIO DE AGUA POTAVEL, DE ATE 300 L, C/ELAST. DE POLIURETANO NA COR PRETA</v>
          </cell>
          <cell r="C6265" t="str">
            <v>M2</v>
          </cell>
        </row>
        <row r="6266">
          <cell r="A6266" t="str">
            <v>16.029.002-0</v>
          </cell>
          <cell r="B6266" t="str">
            <v>IMPERMEABILIZACAO DE RESERVATORIO DE AGUA POTAVEL, DE ATE 1000 L, C/ELAST. DE POLIURETANO NA COR PRETA</v>
          </cell>
          <cell r="C6266" t="str">
            <v>M2</v>
          </cell>
        </row>
        <row r="6267">
          <cell r="A6267" t="str">
            <v>16.029.003-0</v>
          </cell>
          <cell r="B6267" t="str">
            <v>IMPERMEABILIZACAO DE RESERVATORIO DE AGUA POTAVEL, ACIMA DE1000 L, C/ ELAST. DE POLIURETANO NA COR PRETA</v>
          </cell>
          <cell r="C6267" t="str">
            <v>M2</v>
          </cell>
        </row>
        <row r="6268">
          <cell r="A6268" t="str">
            <v>16.029.999-0</v>
          </cell>
          <cell r="B6268" t="str">
            <v>INDICE DA FAMILIA</v>
          </cell>
        </row>
        <row r="6269">
          <cell r="A6269" t="str">
            <v>16.030.001-0</v>
          </cell>
          <cell r="B6269" t="str">
            <v>PINTURA ASFALTICA (HIDRO-ASFALTO), P/SUPERF. LISAS, DE PEQUENAS DIM., MARQUIZES, BANHEIROS, ETC</v>
          </cell>
          <cell r="C6269" t="str">
            <v>M2</v>
          </cell>
        </row>
        <row r="6270">
          <cell r="A6270" t="str">
            <v>16.030.002-0</v>
          </cell>
          <cell r="B6270" t="str">
            <v>IMPERMEABILIZACAO DE BANHEIRO OU MARQUIZE P/TRAFEGO LEVE, C/PROT. MEC., USANDO ELAST. DE POLIURETANO SOBRE PAPEL KRAFT</v>
          </cell>
          <cell r="C6270" t="str">
            <v>M2</v>
          </cell>
        </row>
        <row r="6271">
          <cell r="A6271" t="str">
            <v>16.030.999-0</v>
          </cell>
          <cell r="B6271" t="str">
            <v>INDICE DA FAMILIA</v>
          </cell>
        </row>
        <row r="6272">
          <cell r="A6272" t="str">
            <v>16.031.025-0</v>
          </cell>
          <cell r="B6272" t="str">
            <v>IMPERMEABILIZACAO DE RUFOS OU VIGAS C/IMPERMEABILIZANTE ACRIL. BRANCO E TELA DE POLIESTER, SOBRE CIM.CRISTALIZ.C/EMULSAO</v>
          </cell>
          <cell r="C6272" t="str">
            <v>M2</v>
          </cell>
        </row>
        <row r="6273">
          <cell r="A6273" t="str">
            <v>16.031.999-0</v>
          </cell>
          <cell r="B6273" t="str">
            <v>INDICE DA FAMILIA</v>
          </cell>
        </row>
        <row r="6274">
          <cell r="A6274" t="str">
            <v>16.032.001-0</v>
          </cell>
          <cell r="B6274" t="str">
            <v>IMPERMEABILIZACAO DE PISCINAS C/ELAST. DE POLIURETANO NA CORPRETA (1,5KG/M2)</v>
          </cell>
          <cell r="C6274" t="str">
            <v>M2</v>
          </cell>
        </row>
        <row r="6275">
          <cell r="A6275" t="str">
            <v>16.032.999-0</v>
          </cell>
          <cell r="B6275" t="str">
            <v>INDICE DA FAMILIA</v>
          </cell>
        </row>
        <row r="6276">
          <cell r="A6276" t="str">
            <v>16.033.002-0</v>
          </cell>
          <cell r="B6276" t="str">
            <v>IMPERMEABILIZACAO DE TALUDES C/PINTURA ASF. (HIDRO-ASFALTO),CONSUMO DE 1,5KG/M2, EM SUPERF. ASPERA</v>
          </cell>
          <cell r="C6276" t="str">
            <v>M2</v>
          </cell>
        </row>
        <row r="6277">
          <cell r="A6277" t="str">
            <v>16.033.999-0</v>
          </cell>
          <cell r="B6277" t="str">
            <v>INDICE DA FAMILIA</v>
          </cell>
        </row>
        <row r="6278">
          <cell r="A6278" t="str">
            <v>16.034.003-0</v>
          </cell>
          <cell r="B6278" t="str">
            <v>IMPERMEABILIZACAO DE PAREDES P/INJECAO DE LIQUIDO DE BASE MINERAL E REVESTIM. DE CIM. CRISTALIZ. C/EMULSAO ADESIVA</v>
          </cell>
          <cell r="C6278" t="str">
            <v>M2</v>
          </cell>
        </row>
        <row r="6279">
          <cell r="A6279" t="str">
            <v>16.034.999-0</v>
          </cell>
          <cell r="B6279" t="str">
            <v>INDICE DA FAMILIA</v>
          </cell>
        </row>
        <row r="6280">
          <cell r="A6280" t="str">
            <v>16.035.002-0</v>
          </cell>
          <cell r="B6280" t="str">
            <v>IMPERMEABILIZACAO DE JUNTAS DE PECAS PRE-MOLD., C/IMPERMEABILIZANTE SEMI-FLEXIVEL BI-COMPONENTE E TELA DE POLIESTER</v>
          </cell>
          <cell r="C6280" t="str">
            <v>M2</v>
          </cell>
        </row>
        <row r="6281">
          <cell r="A6281" t="str">
            <v>16.035.999-0</v>
          </cell>
          <cell r="B6281" t="str">
            <v>INDICE DA FAMILIA</v>
          </cell>
        </row>
        <row r="6282">
          <cell r="A6282" t="str">
            <v>CATEGORIA 17 - PINTURAS</v>
          </cell>
        </row>
        <row r="6284">
          <cell r="A6284" t="str">
            <v>17.012.010-0</v>
          </cell>
          <cell r="B6284" t="str">
            <v>CAIACAO INT. OU EXT. SOBRE SUPERF. LISA EM 2 DEMAOS C/ADOCAODE FIXADOR</v>
          </cell>
          <cell r="C6284" t="str">
            <v>M2</v>
          </cell>
        </row>
        <row r="6285">
          <cell r="A6285" t="str">
            <v>17.012.011-0</v>
          </cell>
          <cell r="B6285" t="str">
            <v>CAIACAO INT. OU EXT. SOBRE SUPERF. LISA EM 3 DEMAOS C/ADOCAODE FIXADOR</v>
          </cell>
          <cell r="C6285" t="str">
            <v>M2</v>
          </cell>
        </row>
        <row r="6286">
          <cell r="A6286" t="str">
            <v>17.012.012-0</v>
          </cell>
          <cell r="B6286" t="str">
            <v>CAIACAO INT. SOBRE SUPERF. LISA EM 2 DEMAOS C/ADOCAO DE FIXADOR E CORANTE</v>
          </cell>
          <cell r="C6286" t="str">
            <v>M2</v>
          </cell>
        </row>
        <row r="6287">
          <cell r="A6287" t="str">
            <v>17.012.013-0</v>
          </cell>
          <cell r="B6287" t="str">
            <v>CAIACAO INT. SOBRE SUPERF. LISA EM 3 DEMAOS C/ADOCAO DE FIXADOR E CORANTE</v>
          </cell>
          <cell r="C6287" t="str">
            <v>M2</v>
          </cell>
        </row>
        <row r="6288">
          <cell r="A6288" t="str">
            <v>17.012.015-0</v>
          </cell>
          <cell r="B6288" t="str">
            <v>CAIACAO INTERNA OU EXTERNA SOBRE SUPERFICIE ASPERA OU CHAPISCADA EM DUAS DEMAOS COM ADICAO DE FIXADOR</v>
          </cell>
          <cell r="C6288" t="str">
            <v>M2</v>
          </cell>
        </row>
        <row r="6289">
          <cell r="A6289" t="str">
            <v>17.012.030-0</v>
          </cell>
          <cell r="B6289" t="str">
            <v>PINTURA DE NATA DE CIM. SOBRE SUPERF. ASPERA, EM 3 DEMAOS</v>
          </cell>
          <cell r="C6289" t="str">
            <v>M2</v>
          </cell>
        </row>
        <row r="6290">
          <cell r="A6290" t="str">
            <v>17.012.040-0</v>
          </cell>
          <cell r="B6290" t="str">
            <v>PINTURA INT. OU EXT. C/TINTA IMPERMEAVEL EM CORES P/APLIC. SOBRE CONCR., TIJ., PEDRA OU ARG. DE SUPERF. POROSA, 2 DEMAOS</v>
          </cell>
          <cell r="C6290" t="str">
            <v>M2</v>
          </cell>
        </row>
        <row r="6291">
          <cell r="A6291" t="str">
            <v>17.012.999-0</v>
          </cell>
          <cell r="B6291" t="str">
            <v>INDICE 17.012PINTURAS MINERAIS S/PAREDES E TETOS.</v>
          </cell>
        </row>
        <row r="6292">
          <cell r="A6292" t="str">
            <v>17.013.030-0</v>
          </cell>
          <cell r="B6292" t="str">
            <v>PINTURA INT. OU EXT. SOBRE CONCR. LISO OU REVESTIM. C/TINTAAQUOSA A BASE DE EPOXI INCOLOR OU EM CORES</v>
          </cell>
          <cell r="C6292" t="str">
            <v>M2</v>
          </cell>
        </row>
        <row r="6293">
          <cell r="A6293" t="str">
            <v>17.013.031-0</v>
          </cell>
          <cell r="B6293" t="str">
            <v>PINTURA INT. OU EXT. SOBRE CONCR. APICOADO C/TINTA AQUOSA ABASE DE EPOXI INCOLOR OU EM CORES</v>
          </cell>
          <cell r="C6293" t="str">
            <v>M2</v>
          </cell>
        </row>
        <row r="6294">
          <cell r="A6294" t="str">
            <v>17.013.070-0</v>
          </cell>
          <cell r="B6294" t="str">
            <v>PINTURA INT. OU EXT. SOBRE REVESTIM. ALISADO A COLHER OU CONCR. LISO, C/TINTA A BASE DE RESINA DE BORRACHA CLORADA</v>
          </cell>
          <cell r="C6294" t="str">
            <v>M2</v>
          </cell>
        </row>
        <row r="6295">
          <cell r="A6295" t="str">
            <v>17.013.095-0</v>
          </cell>
          <cell r="B6295" t="str">
            <v>PINTURA INT. OU EXT. SOBRE FERRO, C/TINTA A BASE DE RESINA DE BORRACHA CLORADA</v>
          </cell>
          <cell r="C6295" t="str">
            <v>M2</v>
          </cell>
        </row>
        <row r="6296">
          <cell r="A6296" t="str">
            <v>17.013.999-0</v>
          </cell>
          <cell r="B6296" t="str">
            <v>INDICE 17.013PINTURAS C/EPOXI</v>
          </cell>
        </row>
        <row r="6297">
          <cell r="A6297" t="str">
            <v>17.017.010-0</v>
          </cell>
          <cell r="B6297" t="str">
            <v>PREPARO DE SUPERF. NOVA, C/REVESTIM. LISO</v>
          </cell>
          <cell r="C6297" t="str">
            <v>M2</v>
          </cell>
        </row>
        <row r="6298">
          <cell r="A6298" t="str">
            <v>17.017.020-0</v>
          </cell>
          <cell r="B6298" t="str">
            <v>PINTURA C/ESMALTE SINT. ALQUIDICO, P/INTERIOR, ACAB. PADRAOEM 2 DEMAOS SOBRE SUPERF. PREP. COMO EM 17.017.010</v>
          </cell>
          <cell r="C6298" t="str">
            <v>M2</v>
          </cell>
        </row>
        <row r="6299">
          <cell r="A6299" t="str">
            <v>17.017.030-0</v>
          </cell>
          <cell r="B6299" t="str">
            <v>PINTURA C/TINTA SINT. ALQUIDICA DE USO GERAL, P/INTERIOR, ACAB. DE ALTA CLASSE SOBRE SUPERF. PREP. COMO EM 17.017.010</v>
          </cell>
          <cell r="C6299" t="str">
            <v>M2</v>
          </cell>
        </row>
        <row r="6300">
          <cell r="A6300" t="str">
            <v>17.017.040-0</v>
          </cell>
          <cell r="B6300" t="str">
            <v>PINTURA INT. EM SUPERF. C/REVESTIM. LISO, A OLEO BRILHANTE</v>
          </cell>
          <cell r="C6300" t="str">
            <v>M2</v>
          </cell>
        </row>
        <row r="6301">
          <cell r="A6301" t="str">
            <v>17.017.041-0</v>
          </cell>
          <cell r="B6301" t="str">
            <v>REPINTURA INT. OU EXT. NA COR EXIST., SOBRE REVESTIM. LISO EM BOM ESTADO, C/TINTA A OLEO BRILHANTE</v>
          </cell>
          <cell r="C6301" t="str">
            <v>M2</v>
          </cell>
        </row>
        <row r="6302">
          <cell r="A6302" t="str">
            <v>17.017.042-0</v>
          </cell>
          <cell r="B6302" t="str">
            <v>PINTURA DE 1 DEMAO ADICIONAL NOS SERV. DOS ITENS 17.017.040E 17.017.041</v>
          </cell>
          <cell r="C6302" t="str">
            <v>M2</v>
          </cell>
        </row>
        <row r="6303">
          <cell r="A6303" t="str">
            <v>17.017.050-0</v>
          </cell>
          <cell r="B6303" t="str">
            <v>PINTURA INT. C/ESMALTE SINT., ACAB. DE ALTA CLASSE SOBRE SUPERF. PREP. COMO EM 17.017.010</v>
          </cell>
          <cell r="C6303" t="str">
            <v>M2</v>
          </cell>
        </row>
        <row r="6304">
          <cell r="A6304" t="str">
            <v>17.017.060-0</v>
          </cell>
          <cell r="B6304" t="str">
            <v>PINTURA SOBRE TELHAS CERAM. C/TINTA CERAM., INCL. LIMP. E 2DEMAOS DE ACAB.</v>
          </cell>
          <cell r="C6304" t="str">
            <v>M2</v>
          </cell>
        </row>
        <row r="6305">
          <cell r="A6305" t="str">
            <v>17.017.061-0</v>
          </cell>
          <cell r="B6305" t="str">
            <v>PINTURA SOBRE TELHAS CERAM. C/TINTA CERAM., INCL. LIMP. E 3DEMAOS DE ACAB.</v>
          </cell>
          <cell r="C6305" t="str">
            <v>M2</v>
          </cell>
        </row>
        <row r="6306">
          <cell r="A6306" t="str">
            <v>17.017.062-0</v>
          </cell>
          <cell r="B6306" t="str">
            <v>PINTURA DE QUADRO ESCOLAR SOBRE REVESTIM. LISO C/ 2 DEMAOS DE ACAB. FOSCO SOBRE PAREDE PREP. COMO EM 17.017.010</v>
          </cell>
          <cell r="C6306" t="str">
            <v>M2</v>
          </cell>
        </row>
        <row r="6307">
          <cell r="A6307" t="str">
            <v>17.017.100-0</v>
          </cell>
          <cell r="B6307" t="str">
            <v>PREPARO DE MAD. NOVA</v>
          </cell>
          <cell r="C6307" t="str">
            <v>M2</v>
          </cell>
        </row>
        <row r="6308">
          <cell r="A6308" t="str">
            <v>17.017.110-0</v>
          </cell>
          <cell r="B6308" t="str">
            <v>PINTURA INT. OU EXT. SOBRE MAD., C/TINTA A OLEO BRILHANTE OUACETINADA</v>
          </cell>
          <cell r="C6308" t="str">
            <v>M2</v>
          </cell>
        </row>
        <row r="6309">
          <cell r="A6309" t="str">
            <v>17.017.120-1</v>
          </cell>
          <cell r="B6309" t="str">
            <v>PINTURA INT. OU EXT. SOBRE MAD. NOVA, C/TINTA A OLEO, C/ 2 DEMAOS DE ACAB. SOBRE SUPERF. JA PREP. COMO EM 17.017.100</v>
          </cell>
          <cell r="C6309" t="str">
            <v>M2</v>
          </cell>
        </row>
        <row r="6310">
          <cell r="A6310" t="str">
            <v>17.017.130-0</v>
          </cell>
          <cell r="B6310" t="str">
            <v>REPINTURA INT. OU EXT. SOBRE MAD. C/TINTA A OLEO, SOBRE FUNDO SINT. NIVELADOR</v>
          </cell>
          <cell r="C6310" t="str">
            <v>M2</v>
          </cell>
        </row>
        <row r="6311">
          <cell r="A6311" t="str">
            <v>17.017.140-0</v>
          </cell>
          <cell r="B6311" t="str">
            <v>PINTURA INT. OU EXT. SOBRE MAD. NOVA C/TINTA DE BASE ALQUIDICA, EM 2 DEMAOS SOBRE SUPERF. PREP. C/MAT. DA MESMA LINHA</v>
          </cell>
          <cell r="C6311" t="str">
            <v>M2</v>
          </cell>
        </row>
        <row r="6312">
          <cell r="A6312" t="str">
            <v>17.017.150-0</v>
          </cell>
          <cell r="B6312" t="str">
            <v>REPINTURA INT. OU EXT. SOBRE MAD. EM BOM ESTADO C/TINTA DE BASE ALQUIDICA, NA COR E TIPO EXIST.</v>
          </cell>
          <cell r="C6312" t="str">
            <v>M2</v>
          </cell>
        </row>
        <row r="6313">
          <cell r="A6313" t="str">
            <v>17.017.155-0</v>
          </cell>
          <cell r="B6313" t="str">
            <v>PINTURA INT. OU EXT. DE ALTA CLASSE SOBRE MAD. NOVA, SOBRE SUPERF. PREP. COMO EM 17.017.100</v>
          </cell>
          <cell r="C6313" t="str">
            <v>M2</v>
          </cell>
        </row>
        <row r="6314">
          <cell r="A6314" t="str">
            <v>17.017.160-0</v>
          </cell>
          <cell r="B6314" t="str">
            <v>PINTURA INT. OU EXT. SOBRE MAD. NOVA C/TINTA SINTETICA ALQUIDICA DE USO GERAL, SOBRE SUPERF. PREP. COMO EM 17.017.100</v>
          </cell>
          <cell r="C6314" t="str">
            <v>M2</v>
          </cell>
        </row>
        <row r="6315">
          <cell r="A6315" t="str">
            <v>17.017.161-0</v>
          </cell>
          <cell r="B6315" t="str">
            <v>REPINTURA INT. OU EXT. SOBRE MAD. EM BOM ESTADO C/TINTA SINTETICA ALQUIDICA DE USO GERAL</v>
          </cell>
          <cell r="C6315" t="str">
            <v>M2</v>
          </cell>
        </row>
        <row r="6316">
          <cell r="A6316" t="str">
            <v>17.017.169-0</v>
          </cell>
          <cell r="B6316" t="str">
            <v>PINTURA INT. OU EXT. SOBRE MAD. NOVA C/ESMALTE SINT. DE ALTOBRILHO OU ACETINADO</v>
          </cell>
          <cell r="C6316" t="str">
            <v>M2</v>
          </cell>
        </row>
        <row r="6317">
          <cell r="A6317" t="str">
            <v>17.017.175-0</v>
          </cell>
          <cell r="B6317" t="str">
            <v>PINTURA INT. SOBRE MAD. NOVA C/ESMALTE SINT., SOBRE SUPERF.PREP. C/MAT. DA MESMA LINHA COMO EM 17.017.100</v>
          </cell>
          <cell r="C6317" t="str">
            <v>M2</v>
          </cell>
        </row>
        <row r="6318">
          <cell r="A6318" t="str">
            <v>17.017.176-0</v>
          </cell>
          <cell r="B6318" t="str">
            <v>REPINTURA INT. SOBRE MAD. C/ESMALTE SINT., SOBRE SUPERF. JAPINTADA, EM BOM ESTADO, C/MAT. DA MESMA LINHA</v>
          </cell>
          <cell r="C6318" t="str">
            <v>M2</v>
          </cell>
        </row>
        <row r="6319">
          <cell r="A6319" t="str">
            <v>17.017.225-0</v>
          </cell>
          <cell r="B6319" t="str">
            <v>PINTURA DE RODAPE C/TINTA A OLEO BRILHANTE OU ACETINADO</v>
          </cell>
          <cell r="C6319" t="str">
            <v>M</v>
          </cell>
        </row>
        <row r="6320">
          <cell r="A6320" t="str">
            <v>17.017.227-0</v>
          </cell>
          <cell r="B6320" t="str">
            <v>REPINTURA DE RODAPE EM BOM ESTADO C/ESMALTE SINT. ALTO BRILHO OU ACETINADO</v>
          </cell>
          <cell r="C6320" t="str">
            <v>M</v>
          </cell>
        </row>
        <row r="6321">
          <cell r="A6321" t="str">
            <v>17.017.228-0</v>
          </cell>
          <cell r="B6321" t="str">
            <v>PINTURA DE RODAPE C/ESMALTE SINT. ALQUIDICO SOBRE MAD. NOVAAPOS LIXAM.</v>
          </cell>
          <cell r="C6321" t="str">
            <v>M</v>
          </cell>
        </row>
        <row r="6322">
          <cell r="A6322" t="str">
            <v>17.017.230-0</v>
          </cell>
          <cell r="B6322" t="str">
            <v>PINTURA DE RODAPE C/TINTA SINT. ALQUIDICA DE USO GERAL SOBREMAD. NOVA, APOS LIXAM.</v>
          </cell>
          <cell r="C6322" t="str">
            <v>M</v>
          </cell>
        </row>
        <row r="6323">
          <cell r="A6323" t="str">
            <v>17.017.240-0</v>
          </cell>
          <cell r="B6323" t="str">
            <v>PINTURA DE RODAPE C/ESMALTE SINT. SOBRE MAD. NOVA, APOS LIXAM.</v>
          </cell>
          <cell r="C6323" t="str">
            <v>M</v>
          </cell>
        </row>
        <row r="6324">
          <cell r="A6324" t="str">
            <v>17.017.300-1</v>
          </cell>
          <cell r="B6324" t="str">
            <v>PINTURA INT. OU EXT. SOBRE FERRO C/TINTA A OLEO BRILHANTE</v>
          </cell>
          <cell r="C6324" t="str">
            <v>M2</v>
          </cell>
        </row>
        <row r="6325">
          <cell r="A6325" t="str">
            <v>17.017.301-0</v>
          </cell>
          <cell r="B6325" t="str">
            <v>REPINTURA INT. OU EXT. SOBRE FERRO C/TINTA A OLEO BRILHANTE</v>
          </cell>
          <cell r="C6325" t="str">
            <v>M2</v>
          </cell>
        </row>
        <row r="6326">
          <cell r="A6326" t="str">
            <v>17.017.302-0</v>
          </cell>
          <cell r="B6326" t="str">
            <v>PINTURA INT. OU EXT. SOBRE FERRO C/TINTA ALQUIDICA C/ 40% DESOLIDOS P/VOLUME, APLIC. SOBRE ZARCAO DE SECAGEM RAPIDA</v>
          </cell>
          <cell r="C6326" t="str">
            <v>M2</v>
          </cell>
        </row>
        <row r="6327">
          <cell r="A6327" t="str">
            <v>17.017.320-0</v>
          </cell>
          <cell r="B6327" t="str">
            <v>PINTURA INT. OU EXT. SOBRE FERRO C/ESMALTE SINT., APOS LIXAM.</v>
          </cell>
          <cell r="C6327" t="str">
            <v>M2</v>
          </cell>
        </row>
        <row r="6328">
          <cell r="A6328" t="str">
            <v>17.017.321-0</v>
          </cell>
          <cell r="B6328" t="str">
            <v>REPINTURA INT. OU EXT. SOBRE FERRO EM BOM ESTADO, NAS CONDICOES DO ITEM 17.017.320 E NA COR EXIST.</v>
          </cell>
          <cell r="C6328" t="str">
            <v>M2</v>
          </cell>
        </row>
        <row r="6329">
          <cell r="A6329" t="str">
            <v>17.017.330-0</v>
          </cell>
          <cell r="B6329" t="str">
            <v>REPINTURA INT. OU EXT. SOBRE FERRO EM BOM ESTADO, NAS CONDICOES DO ITEM 17.017.302 E NA COR EXIST.</v>
          </cell>
          <cell r="C6329" t="str">
            <v>M2</v>
          </cell>
        </row>
        <row r="6330">
          <cell r="A6330" t="str">
            <v>17.017.350-0</v>
          </cell>
          <cell r="B6330" t="str">
            <v>PINTURA INT. OU EXT. SOBRE FºGALV. OU ALUMINIO, USANDO ZARCAO P/GALV. DO TIPO PRIMER EPOXI ISOCIANATO</v>
          </cell>
          <cell r="C6330" t="str">
            <v>M2</v>
          </cell>
        </row>
        <row r="6331">
          <cell r="A6331" t="str">
            <v>17.017.360-0</v>
          </cell>
          <cell r="B6331" t="str">
            <v>PINTURA INT. OU EXT. SOBRE FERRO C/TINTA TIPO GRAFITE, EM 2DEMAOS, APOS LIXAM.</v>
          </cell>
          <cell r="C6331" t="str">
            <v>M2</v>
          </cell>
        </row>
        <row r="6332">
          <cell r="A6332" t="str">
            <v>17.017.361-0</v>
          </cell>
          <cell r="B6332" t="str">
            <v>REPINTURA INT. OU EXT. SOBRE FERRO EM BOM ESTADO C/TINTA GRAFITE, EM 2 DEMAOS, APOS LIXAM.</v>
          </cell>
          <cell r="C6332" t="str">
            <v>M2</v>
          </cell>
        </row>
        <row r="6333">
          <cell r="A6333" t="str">
            <v>17.017.362-0</v>
          </cell>
          <cell r="B6333" t="str">
            <v>UMA DEMAO ADICIONAL DE PINT. NOS SERV. DOS ITENS 17.017.3600U 17.017.361</v>
          </cell>
          <cell r="C6333" t="str">
            <v>M2</v>
          </cell>
        </row>
        <row r="6334">
          <cell r="A6334" t="str">
            <v>17.017.999-0</v>
          </cell>
          <cell r="B6334" t="str">
            <v>INDICE 17.017PINTURAS A OLEO</v>
          </cell>
        </row>
        <row r="6335">
          <cell r="A6335" t="str">
            <v>17.018.010-0</v>
          </cell>
          <cell r="B6335" t="str">
            <v>PREPARO DE SUPERF. NOVA C/REVESTIM. LISO, INTERIOR</v>
          </cell>
          <cell r="C6335" t="str">
            <v>M2</v>
          </cell>
        </row>
        <row r="6336">
          <cell r="A6336" t="str">
            <v>17.018.020-0</v>
          </cell>
          <cell r="B6336" t="str">
            <v>PINTURA C/TINTA LATEX PVA FOSCO AVELUDADA, INTERIOR, ACAB. PADRAO, EM 2 DEMAOS SOBRE SUPERF. PREP. COMO EM 17.018.010</v>
          </cell>
          <cell r="C6336" t="str">
            <v>M2</v>
          </cell>
        </row>
        <row r="6337">
          <cell r="A6337" t="str">
            <v>17.018.031-0</v>
          </cell>
          <cell r="B6337" t="str">
            <v>PINTURA C/TINTA LATEX PVA FOSCO AVELUDADA, INTERIOR, ACAB. DE ALTA CLASSE, EM 3 DEMAOS,EM SUPERF.PREP.COMO EM 17.018.010</v>
          </cell>
          <cell r="C6337" t="str">
            <v>M2</v>
          </cell>
        </row>
        <row r="6338">
          <cell r="A6338" t="str">
            <v>17.018.040-0</v>
          </cell>
          <cell r="B6338" t="str">
            <v>PINTURA C/TINTA LATEX PVA FOSCO AVELUDADA EM REVESTIM. LISO,INTERIOR</v>
          </cell>
          <cell r="C6338" t="str">
            <v>M2</v>
          </cell>
        </row>
        <row r="6339">
          <cell r="A6339" t="str">
            <v>17.018.041-0</v>
          </cell>
          <cell r="B6339" t="str">
            <v>UMA DEMAO ADICIONAL DE PINT. DE ACAB. NOS SERV. DOS ITENS 17.018.020, 17.018.030 E 17.018.040</v>
          </cell>
          <cell r="C6339" t="str">
            <v>M2</v>
          </cell>
        </row>
        <row r="6340">
          <cell r="A6340" t="str">
            <v>17.018.042-0</v>
          </cell>
          <cell r="B6340" t="str">
            <v>PINTURA C/TINTA LATEX PVA FOSCO AVELUDADA EM REVESTIM. LISO,INTERIOR, C/UMA DEMAO DE MEIA MASSA</v>
          </cell>
          <cell r="C6340" t="str">
            <v>M2</v>
          </cell>
        </row>
        <row r="6341">
          <cell r="A6341" t="str">
            <v>17.018.044-0</v>
          </cell>
          <cell r="B6341" t="str">
            <v>REPINTURA C/TINTA PVA, P/INTERIOR, SOBRE SUPERF. EM BOM ESTADO E NA COR EXIST.</v>
          </cell>
          <cell r="C6341" t="str">
            <v>M2</v>
          </cell>
        </row>
        <row r="6342">
          <cell r="A6342" t="str">
            <v>17.018.050-0</v>
          </cell>
          <cell r="B6342" t="str">
            <v>PINTURA C/TINTA LATEX PVA SOBRE CHAPISCO</v>
          </cell>
          <cell r="C6342" t="str">
            <v>M2</v>
          </cell>
        </row>
        <row r="6343">
          <cell r="A6343" t="str">
            <v>17.018.060-0</v>
          </cell>
          <cell r="B6343" t="str">
            <v>PREPARO DE SUPERF. NOVA, C/REVESTIM. LISO INT. OU EXT.</v>
          </cell>
          <cell r="C6343" t="str">
            <v>M2</v>
          </cell>
        </row>
        <row r="6344">
          <cell r="A6344" t="str">
            <v>17.018.080-0</v>
          </cell>
          <cell r="B6344" t="str">
            <v>PINTURA C/TINTA LATEX PVA MODIF. C/RESINA ACRILICA, P/EXTERIOR</v>
          </cell>
          <cell r="C6344" t="str">
            <v>M2</v>
          </cell>
        </row>
        <row r="6345">
          <cell r="A6345" t="str">
            <v>17.018.081-0</v>
          </cell>
          <cell r="B6345" t="str">
            <v>UMA DEMAO ADICIONAL DE PINT. DE ACAB. NO SERV. DO ITEM 17.018.080</v>
          </cell>
          <cell r="C6345" t="str">
            <v>M2</v>
          </cell>
        </row>
        <row r="6346">
          <cell r="A6346" t="str">
            <v>17.018.082-0</v>
          </cell>
          <cell r="B6346" t="str">
            <v>REPINTURA C/TINTA PLAST. A BASE DE PVA MODIF. C/RESINA ACRILICA, P/EXTERIOR, SOBRE SUPERF. EM BOM ESTADO E NA COR EXIST.</v>
          </cell>
          <cell r="C6346" t="str">
            <v>M2</v>
          </cell>
        </row>
        <row r="6347">
          <cell r="A6347" t="str">
            <v>17.018.110-0</v>
          </cell>
          <cell r="B6347" t="str">
            <v>PINTURA C/TINTA ACRILICA INT. OU EXT., EM TIJ., CONCR. LISO,CIM.-AMIANTO, REVESTIM., MAD. E FERRO</v>
          </cell>
          <cell r="C6347" t="str">
            <v>M2</v>
          </cell>
        </row>
        <row r="6348">
          <cell r="A6348" t="str">
            <v>17.018.111-0</v>
          </cell>
          <cell r="B6348" t="str">
            <v>PINTURA C/TINTA ACRILICA INT. OU EXT., SOBRE CONCR. APICOADO</v>
          </cell>
          <cell r="C6348" t="str">
            <v>M2</v>
          </cell>
        </row>
        <row r="6349">
          <cell r="A6349" t="str">
            <v>17.018.112-0</v>
          </cell>
          <cell r="B6349" t="str">
            <v>PINTURA C/TINTA ACRILICA INT. OU EXT., EM TIJ., CONCR. LISO,CIM.-AMIANTO,REVESTIM.,MAD.E FERRO,INCL.DEMAO DE MEIA MASSA</v>
          </cell>
          <cell r="C6349" t="str">
            <v>M2</v>
          </cell>
        </row>
        <row r="6350">
          <cell r="A6350" t="str">
            <v>17.018.113-0</v>
          </cell>
          <cell r="B6350" t="str">
            <v>PINTURA C/TINTA ACRILICA INT.OU EXT.,EM TIJ.,CONCR.LISO,CIM.-AMIANTO,REVESTIM.,MAD.E FERRO, INCL. 1 DEMAO DE MASSA CORR.</v>
          </cell>
          <cell r="C6350" t="str">
            <v>M2</v>
          </cell>
        </row>
        <row r="6351">
          <cell r="A6351" t="str">
            <v>17.018.115-0</v>
          </cell>
          <cell r="B6351" t="str">
            <v>PINTURA C/TINTA ACRILICA INT.OU EXT.,EM TIJ.,CONCR.LISO,CIM.-AMIANTO,REVESTIM.,MAD.E FERRO,INCL. 2 DEMAOS DE MASSA CORR.</v>
          </cell>
          <cell r="C6351" t="str">
            <v>M2</v>
          </cell>
        </row>
        <row r="6352">
          <cell r="A6352" t="str">
            <v>17.018.116-0</v>
          </cell>
          <cell r="B6352" t="str">
            <v>UMA DEMAO ADICIONAL DE PINT. DE ACAB. NOS SERV. DOS ITENS 17.018.110 E 17.018.115</v>
          </cell>
          <cell r="C6352" t="str">
            <v>M2</v>
          </cell>
        </row>
        <row r="6353">
          <cell r="A6353" t="str">
            <v>17.018.117-0</v>
          </cell>
          <cell r="B6353" t="str">
            <v>REPINTURA C/TINTA ACRILICA P/INTERIOR OU EXTERIOR, SOBRE SUPERF. EM BOM ESTADO E NA COR EXIST.</v>
          </cell>
          <cell r="C6353" t="str">
            <v>M2</v>
          </cell>
        </row>
        <row r="6354">
          <cell r="A6354" t="str">
            <v>17.018.161-0</v>
          </cell>
          <cell r="B6354" t="str">
            <v>PINTURA C/REGULADOR DE BRILHO EM 1 DEMAO ADICIONADO AO PVA</v>
          </cell>
          <cell r="C6354" t="str">
            <v>M2</v>
          </cell>
        </row>
        <row r="6355">
          <cell r="A6355" t="str">
            <v>17.018.180-0</v>
          </cell>
          <cell r="B6355" t="str">
            <v>PINTURA TIPO REVESTIM. A BASE DE RESINA SINT., CIM. BRANCO EADITIVOS QUIMICOS, APLIC. SOBRE REVESTIM. LISO, INTERIOR</v>
          </cell>
          <cell r="C6355" t="str">
            <v>M2</v>
          </cell>
        </row>
        <row r="6356">
          <cell r="A6356" t="str">
            <v>17.018.185-0</v>
          </cell>
          <cell r="B6356" t="str">
            <v>PINTURA C/TINTA ACRILICA TEXTURA, ACAB.FOSCO, P/EXTERIOR/INTERIOR, EM 2 DEMAOS APLIC.EM CONCR., ALVEN., CIM.-AMIANTO,ETC</v>
          </cell>
          <cell r="C6356" t="str">
            <v>M2</v>
          </cell>
        </row>
        <row r="6357">
          <cell r="A6357" t="str">
            <v>17.018.999-0</v>
          </cell>
          <cell r="B6357" t="str">
            <v>INDICE 17.018PINTURAS A BASE DE PVA E ACRILICO</v>
          </cell>
        </row>
        <row r="6358">
          <cell r="A6358" t="str">
            <v>17.020.010-0</v>
          </cell>
          <cell r="B6358" t="str">
            <v>ENVERNIZAMENTO DE MAD. C/VERNIZ SINT. P/INTERIOR</v>
          </cell>
          <cell r="C6358" t="str">
            <v>M2</v>
          </cell>
        </row>
        <row r="6359">
          <cell r="A6359" t="str">
            <v>17.020.021-0</v>
          </cell>
          <cell r="B6359" t="str">
            <v>UMA DEMAO ADICIONAL DE VERNIZ DE ACAB. NO SERV. DO ITEM 17.020.010</v>
          </cell>
          <cell r="C6359" t="str">
            <v>M2</v>
          </cell>
        </row>
        <row r="6360">
          <cell r="A6360" t="str">
            <v>17.020.030-1</v>
          </cell>
          <cell r="B6360" t="str">
            <v>ENVERNIZAMENTO DE MAD. C/VERNIZ A BONECA USANDO GOMA LACA NACIONAL DISSOLVIDA EM ALCOOL</v>
          </cell>
          <cell r="C6360" t="str">
            <v>M2</v>
          </cell>
        </row>
        <row r="6361">
          <cell r="A6361" t="str">
            <v>17.020.040-0</v>
          </cell>
          <cell r="B6361" t="str">
            <v>ENCERAMENTO DE MAD.</v>
          </cell>
          <cell r="C6361" t="str">
            <v>M2</v>
          </cell>
        </row>
        <row r="6362">
          <cell r="A6362" t="str">
            <v>17.020.050-0</v>
          </cell>
          <cell r="B6362" t="str">
            <v>ENVERNIZAMENTO DE TIJ. E CONCR., P/INTERIOR, C/VERNIZ ACRIL.INCOLOR</v>
          </cell>
          <cell r="C6362" t="str">
            <v>M2</v>
          </cell>
        </row>
        <row r="6363">
          <cell r="A6363" t="str">
            <v>17.020.060-0</v>
          </cell>
          <cell r="B6363" t="str">
            <v>ENVERNIZAMENTO DE RODAPE DE MAD. C/VERNIZ SINT. BRILHANTE</v>
          </cell>
          <cell r="C6363" t="str">
            <v>M</v>
          </cell>
        </row>
        <row r="6364">
          <cell r="A6364" t="str">
            <v>17.020.061-0</v>
          </cell>
          <cell r="B6364" t="str">
            <v>UMA DEMAO ADICIONAL DE VERNIZ DE ACAB. NO SERV. DO ITEM 17.020.060</v>
          </cell>
          <cell r="C6364" t="str">
            <v>M</v>
          </cell>
        </row>
        <row r="6365">
          <cell r="A6365" t="str">
            <v>17.020.070-0</v>
          </cell>
          <cell r="B6365" t="str">
            <v>ENVERNIZAMENTO DE MAD. EM SUPERF. INTERIOR, C/VERNIZ POLIUR.BRILHANTE E TRANSPARENTE</v>
          </cell>
          <cell r="C6365" t="str">
            <v>M2</v>
          </cell>
        </row>
        <row r="6366">
          <cell r="A6366" t="str">
            <v>17.020.071-0</v>
          </cell>
          <cell r="B6366" t="str">
            <v>ENVERNIZAMENTO DE SUPERF. DE CONCR. OU TIJ. APARENTE, EXTERIOR OU INTERIOR, C/ VERNIZ ACRILICO INCOLOR, EM 3 DEMAOS</v>
          </cell>
          <cell r="C6366" t="str">
            <v>M2</v>
          </cell>
        </row>
        <row r="6367">
          <cell r="A6367" t="str">
            <v>17.020.075-0</v>
          </cell>
          <cell r="B6367" t="str">
            <v>ENVERNIZAMENTO DE CONCR. APICOADO, EXTERIOR OU INTERIOR, C/VERNIZ ACRILICO INCOLOR, EM 3 DEMAOS</v>
          </cell>
          <cell r="C6367" t="str">
            <v>M2</v>
          </cell>
        </row>
        <row r="6368">
          <cell r="A6368" t="str">
            <v>17.020.999-0</v>
          </cell>
          <cell r="B6368" t="str">
            <v>INDICE 17.020ENVERNIZAMENTO ENCERRAMENTO.</v>
          </cell>
        </row>
        <row r="6369">
          <cell r="A6369" t="str">
            <v>17.025.010-0</v>
          </cell>
          <cell r="B6369" t="str">
            <v>PINTURA IMUNIZ. FUNGICIDA A BASE DE OLEO DE CREOSOTO P/APLIC. EM MAD. BRUTA OU APARELHADA, EM 2 DEMAOS</v>
          </cell>
          <cell r="C6369" t="str">
            <v>M2</v>
          </cell>
        </row>
        <row r="6370">
          <cell r="A6370" t="str">
            <v>17.025.040-1</v>
          </cell>
          <cell r="B6370" t="str">
            <v>PINTURA C/EMULSAO OLEOSA P/DESMOLDAGEM DE FORMA DE MAD., EM2 DEMAOS</v>
          </cell>
          <cell r="C6370" t="str">
            <v>M2</v>
          </cell>
        </row>
        <row r="6371">
          <cell r="A6371" t="str">
            <v>17.025.041-0</v>
          </cell>
          <cell r="B6371" t="str">
            <v>PINTURA C/EMULSAO OLEOSA P/DESMOLDAGEM DE FORMA MET., EM 1 DEMAO</v>
          </cell>
          <cell r="C6371" t="str">
            <v>M2</v>
          </cell>
        </row>
        <row r="6372">
          <cell r="A6372" t="str">
            <v>17.025.999-0</v>
          </cell>
          <cell r="B6372" t="str">
            <v>INDICE 17.025PINTURA C/IMPERMEABILIZANTES.</v>
          </cell>
        </row>
        <row r="6373">
          <cell r="A6373" t="str">
            <v>17.035.010-0</v>
          </cell>
          <cell r="B6373" t="str">
            <v>REMOCAO DE CAIACAO EXIST. OU PINT. A GESSO E COLA</v>
          </cell>
          <cell r="C6373" t="str">
            <v>M2</v>
          </cell>
        </row>
        <row r="6374">
          <cell r="A6374" t="str">
            <v>17.035.020-0</v>
          </cell>
          <cell r="B6374" t="str">
            <v>REMOCAO DE PINT. PLAST. E SEMELHANTES</v>
          </cell>
          <cell r="C6374" t="str">
            <v>M2</v>
          </cell>
        </row>
        <row r="6375">
          <cell r="A6375" t="str">
            <v>17.035.030-0</v>
          </cell>
          <cell r="B6375" t="str">
            <v>REMOCAO DE PINT. A OLEO, ALQUIDICA, ESMALTE E VERNIZES</v>
          </cell>
          <cell r="C6375" t="str">
            <v>M2</v>
          </cell>
        </row>
        <row r="6376">
          <cell r="A6376" t="str">
            <v>17.035.040-0</v>
          </cell>
          <cell r="B6376" t="str">
            <v>REMOCAO DE PINT. ACRILICA, EPOXI, BORRACHA CLORADA E SEMELHANTES</v>
          </cell>
          <cell r="C6376" t="str">
            <v>M2</v>
          </cell>
        </row>
        <row r="6377">
          <cell r="A6377" t="str">
            <v>17.035.045-0</v>
          </cell>
          <cell r="B6377" t="str">
            <v>REMOCAO DE QUALQUER TIPO DE PINT. EM RODAPES</v>
          </cell>
          <cell r="C6377" t="str">
            <v>M</v>
          </cell>
        </row>
        <row r="6378">
          <cell r="A6378" t="str">
            <v>17.035.999-0</v>
          </cell>
          <cell r="B6378" t="str">
            <v>INDICE 17.035REMOCAO DE PINTURAS</v>
          </cell>
        </row>
        <row r="6379">
          <cell r="A6379" t="str">
            <v>17.040.020-0</v>
          </cell>
          <cell r="B6379" t="str">
            <v>MARCACAO DE QUADRA DE ESPORTE C/TINTA A BASE DE BORRACHA CLORADA,C/UTILIZACAO DE SELADOR E SOLVENTE PROPRIO E FITA CREPE</v>
          </cell>
          <cell r="C6379" t="str">
            <v>M2</v>
          </cell>
        </row>
        <row r="6380">
          <cell r="A6380" t="str">
            <v>17.040.021-0</v>
          </cell>
          <cell r="B6380" t="str">
            <v>MARCACAO DE QUADRA DE ESPORTE C/TINTA ACRILICA, C/UTILIZACAODE SELADOR E SOLVENTE PROPRIO E FITA CREPE</v>
          </cell>
          <cell r="C6380" t="str">
            <v>M2</v>
          </cell>
        </row>
        <row r="6381">
          <cell r="A6381" t="str">
            <v>17.040.022-0</v>
          </cell>
          <cell r="B6381" t="str">
            <v>REPINTURA DE QUADRA DE ESPORTE SOBRE DEMARCACAO EXIST. COMOEM 17.040.021</v>
          </cell>
          <cell r="C6381" t="str">
            <v>M2</v>
          </cell>
        </row>
        <row r="6382">
          <cell r="A6382" t="str">
            <v>17.040.024-0</v>
          </cell>
          <cell r="B6382" t="str">
            <v>PINTURA DE PISO CIMENTADO LISO C/TINTA 100% ACRILICA</v>
          </cell>
          <cell r="C6382" t="str">
            <v>M2</v>
          </cell>
        </row>
        <row r="6383">
          <cell r="A6383" t="str">
            <v>17.040.999-0</v>
          </cell>
          <cell r="B6383" t="str">
            <v>INDICE DA FAMILIA</v>
          </cell>
        </row>
        <row r="6384">
          <cell r="A6384" t="str">
            <v>17.041.999-0</v>
          </cell>
          <cell r="B6384" t="str">
            <v>INDICE DA FAMILIA</v>
          </cell>
          <cell r="C6384" t="str">
            <v>0</v>
          </cell>
        </row>
        <row r="6385">
          <cell r="A6385" t="str">
            <v>CATEGORIA 18 - APARELHOS HIDRÁULICOS, SANITÁRIOS, ELÉTRICOS, MECÂNICOS E ESPORTIVOS</v>
          </cell>
        </row>
        <row r="6387">
          <cell r="A6387" t="str">
            <v>18.002.010-0</v>
          </cell>
          <cell r="B6387" t="str">
            <v>LAVATORIO DE LOUCA BRANCA, POPULAR, S/LADRAO, MED. EM TORNODE 47 X 35CM</v>
          </cell>
          <cell r="C6387" t="str">
            <v>UN</v>
          </cell>
        </row>
        <row r="6388">
          <cell r="A6388" t="str">
            <v>18.002.012-0</v>
          </cell>
          <cell r="B6388" t="str">
            <v>LAVATORIO DE LOUCA BRANCA, MEDIO LUXO, C/LADRAO, MED. EM TORNO DE 47 X 35CM</v>
          </cell>
          <cell r="C6388" t="str">
            <v>UN</v>
          </cell>
        </row>
        <row r="6389">
          <cell r="A6389" t="str">
            <v>18.002.015-0</v>
          </cell>
          <cell r="B6389" t="str">
            <v>LAVATORIO DE LOUCA BRANCA, MEDIO LUXO, C/LADRAO, MED. EM TORNO DE 55 X 45CM, C/COLUNA</v>
          </cell>
          <cell r="C6389" t="str">
            <v>UN</v>
          </cell>
        </row>
        <row r="6390">
          <cell r="A6390" t="str">
            <v>18.002.016-0</v>
          </cell>
          <cell r="B6390" t="str">
            <v>LAVATORIO DE LOUCA BRANCA, MEDIO LUXO, C/LADRAO, MED. EM TORNO DE 55 X 45CM, C/COLUNA E RABICHO CROM. DE 1/2"</v>
          </cell>
          <cell r="C6390" t="str">
            <v>UN</v>
          </cell>
        </row>
        <row r="6391">
          <cell r="A6391" t="str">
            <v>18.002.019-0</v>
          </cell>
          <cell r="B6391" t="str">
            <v>LAVATORIO DE LOUCA BRANCA, POPULAR, S/LADRAO, MED. EM TORNODE 42 X 30CM</v>
          </cell>
          <cell r="C6391" t="str">
            <v>UN</v>
          </cell>
        </row>
        <row r="6392">
          <cell r="A6392" t="str">
            <v>18.002.022-0</v>
          </cell>
          <cell r="B6392" t="str">
            <v>LAVATORIO DE LOUCA BRANCA, DE SOBREPOR, MEDIO LUXO, S/LADRAO, MED. EM TORNO DE 53 X 43CM</v>
          </cell>
          <cell r="C6392" t="str">
            <v>UN</v>
          </cell>
        </row>
        <row r="6393">
          <cell r="A6393" t="str">
            <v>18.002.023-0</v>
          </cell>
          <cell r="B6393" t="str">
            <v>LAVATORIO DE LOUCA BRANCA, DE SOBREPOR, MEDIO LUXO, C/LADRAOE VALV. DE ESCOAMENTO 1603, MED. EM TORNO DE 53 X 43CM</v>
          </cell>
          <cell r="C6393" t="str">
            <v>UN</v>
          </cell>
        </row>
        <row r="6394">
          <cell r="A6394" t="str">
            <v>18.002.026-0</v>
          </cell>
          <cell r="B6394" t="str">
            <v>LAVATORIO DE LOUCA BRANCA, DE EMBUTIR (CUBA), MEDIO LUXO, S/LADRAO, MED. EM TORNO DE 52 X 39CM</v>
          </cell>
          <cell r="C6394" t="str">
            <v>UN</v>
          </cell>
        </row>
        <row r="6395">
          <cell r="A6395" t="str">
            <v>18.002.027-0</v>
          </cell>
          <cell r="B6395" t="str">
            <v>LAVATORIO DE LOUCA BRANCA, DE EMBUTIR (CUBA), MEDIO LUXO, C/LADRAO E VALV. DE ESCOAMENTO 1603, MED.EM TORNO DE 52 X 39CM</v>
          </cell>
          <cell r="C6395" t="str">
            <v>UN</v>
          </cell>
        </row>
        <row r="6396">
          <cell r="A6396" t="str">
            <v>18.002.030-0</v>
          </cell>
          <cell r="B6396" t="str">
            <v>TANQUE DE LOUCA BRANCA C/COLUNA, MED. EM TORNO DE 56 X 48CM</v>
          </cell>
          <cell r="C6396" t="str">
            <v>UN</v>
          </cell>
        </row>
        <row r="6397">
          <cell r="A6397" t="str">
            <v>18.002.031-0</v>
          </cell>
          <cell r="B6397" t="str">
            <v>TANQUE DE LOUCA BRANCA C/COLUNA, MED. EM TORNO DE 60 X 56CM</v>
          </cell>
          <cell r="C6397" t="str">
            <v>UN</v>
          </cell>
        </row>
        <row r="6398">
          <cell r="A6398" t="str">
            <v>18.002.040-0</v>
          </cell>
          <cell r="B6398" t="str">
            <v>BACIA TURCA DE LOUCA BRANCA, MED. EM TORNO DE 59 X 44CM</v>
          </cell>
          <cell r="C6398" t="str">
            <v>UN</v>
          </cell>
        </row>
        <row r="6399">
          <cell r="A6399" t="str">
            <v>18.002.055-0</v>
          </cell>
          <cell r="B6399" t="str">
            <v>MICTORIO DE LOUCA BRANCA C/SIFAO, MED. EM TORNO DE 33 X 28 X53CM</v>
          </cell>
          <cell r="C6399" t="str">
            <v>UN</v>
          </cell>
        </row>
        <row r="6400">
          <cell r="A6400" t="str">
            <v>18.002.065-0</v>
          </cell>
          <cell r="B6400" t="str">
            <v>VASO SANIT. DE LOUCA BRANCA, POPULAR, C/CX. ACOPLADA, MED. EM TORNO DE 35 X 65 X 35CM</v>
          </cell>
          <cell r="C6400" t="str">
            <v>UN</v>
          </cell>
        </row>
        <row r="6401">
          <cell r="A6401" t="str">
            <v>18.002.080-0</v>
          </cell>
          <cell r="B6401" t="str">
            <v>VASO SANIT. DE LOUCA BRANCA, CONVENCIONAL, POPULAR, MED. EMTORNO DE 37 X 47 X 38CM</v>
          </cell>
          <cell r="C6401" t="str">
            <v>UN</v>
          </cell>
        </row>
        <row r="6402">
          <cell r="A6402" t="str">
            <v>18.002.085-0</v>
          </cell>
          <cell r="B6402" t="str">
            <v>VASO SANIT. DE LOUCA BRANCA, CONVENCIONAL, MEDIO LUXO, MED.EM TORNO DE 37 X 47 X 38CM</v>
          </cell>
          <cell r="C6402" t="str">
            <v>UN</v>
          </cell>
        </row>
        <row r="6403">
          <cell r="A6403" t="str">
            <v>18.002.100-0</v>
          </cell>
          <cell r="B6403" t="str">
            <v>CONJUNTO DE APARELHOS HIDRO-SANIT. P/APART. PADRAO CEHAB</v>
          </cell>
          <cell r="C6403" t="str">
            <v>UN</v>
          </cell>
        </row>
        <row r="6404">
          <cell r="A6404" t="str">
            <v>18.002.105-0</v>
          </cell>
          <cell r="B6404" t="str">
            <v>CONJUNTO DE APARELHOS HIDRO-SANIT. P/ 1 CASA PADRAO CEHAB</v>
          </cell>
          <cell r="C6404" t="str">
            <v>UN</v>
          </cell>
        </row>
        <row r="6405">
          <cell r="A6405" t="str">
            <v>18.002.110-0</v>
          </cell>
          <cell r="B6405" t="str">
            <v>CONJUNTO DE APARELHOS HIDRO-SANIT., P/ 1 CASA PADRAO CEHAB</v>
          </cell>
          <cell r="C6405" t="str">
            <v>UN</v>
          </cell>
        </row>
        <row r="6406">
          <cell r="A6406" t="str">
            <v>18.002.999-0</v>
          </cell>
          <cell r="B6406" t="str">
            <v>FAMILIA 18.002APARELHOS D/LOUCAS</v>
          </cell>
        </row>
        <row r="6407">
          <cell r="A6407" t="str">
            <v>18.003.003-0</v>
          </cell>
          <cell r="B6407" t="str">
            <v>VALVULA DE DESC. DE 1.1/2", C/REGISTRO INTEGRADO</v>
          </cell>
          <cell r="C6407" t="str">
            <v>UN</v>
          </cell>
        </row>
        <row r="6408">
          <cell r="A6408" t="str">
            <v>18.003.005-0</v>
          </cell>
          <cell r="B6408" t="str">
            <v>VALVULA DE DESC. DE 1.1/4", C/REGISTRO INTEGRADO</v>
          </cell>
          <cell r="C6408" t="str">
            <v>UN</v>
          </cell>
        </row>
        <row r="6409">
          <cell r="A6409" t="str">
            <v>18.003.999-0</v>
          </cell>
          <cell r="B6409" t="str">
            <v>FAMILIA 18.003VALVULA DE DESCARGA.</v>
          </cell>
        </row>
        <row r="6410">
          <cell r="A6410" t="str">
            <v>18.004.001-0</v>
          </cell>
          <cell r="B6410" t="str">
            <v>BACIA TURCA, EM POLIESTER REFORCADO, MED. EM TORNO DE 51 X 71CM, NA COR BRANCA</v>
          </cell>
          <cell r="C6410" t="str">
            <v>UN</v>
          </cell>
        </row>
        <row r="6411">
          <cell r="A6411" t="str">
            <v>18.004.005-0</v>
          </cell>
          <cell r="B6411" t="str">
            <v>BACIA TURCA EM POLIESTER REFORCADO, SIFONADA, MED. EM TORNODE 51 X 71CM, NA COR BRANCA</v>
          </cell>
          <cell r="C6411" t="str">
            <v>UN</v>
          </cell>
        </row>
        <row r="6412">
          <cell r="A6412" t="str">
            <v>18.004.999-0</v>
          </cell>
          <cell r="B6412" t="str">
            <v>FAMILIA 18.004</v>
          </cell>
          <cell r="C6412" t="str">
            <v>0</v>
          </cell>
        </row>
        <row r="6413">
          <cell r="A6413" t="str">
            <v>18.005.015-0</v>
          </cell>
          <cell r="B6413" t="str">
            <v>ASSENTO SANIT. DE PLAST., MEDIO LUXO</v>
          </cell>
          <cell r="C6413" t="str">
            <v>UN</v>
          </cell>
        </row>
        <row r="6414">
          <cell r="A6414" t="str">
            <v>18.005.018-0</v>
          </cell>
          <cell r="B6414" t="str">
            <v>ASSENTO SANIT. DE PLAST., POPULAR</v>
          </cell>
          <cell r="C6414" t="str">
            <v>UN</v>
          </cell>
        </row>
        <row r="6415">
          <cell r="A6415" t="str">
            <v>18.005.027-0</v>
          </cell>
          <cell r="B6415" t="str">
            <v>ASSENTO SANIT. DE PLAST., P/VASO INFANTIL</v>
          </cell>
          <cell r="C6415" t="str">
            <v>UN</v>
          </cell>
        </row>
        <row r="6416">
          <cell r="A6416" t="str">
            <v>18.005.035-0</v>
          </cell>
          <cell r="B6416" t="str">
            <v>ARMARIO DE BANHEIRO EM PLAST., LUXO, BRANCO, DE EMBUTIR, C/ESPELHO</v>
          </cell>
          <cell r="C6416" t="str">
            <v>UN</v>
          </cell>
        </row>
        <row r="6417">
          <cell r="A6417" t="str">
            <v>18.005.999-0</v>
          </cell>
          <cell r="B6417" t="str">
            <v>FAMILIA 18.005APARELHOS PLASTICOS</v>
          </cell>
        </row>
        <row r="6418">
          <cell r="A6418" t="str">
            <v>18.006.005-0</v>
          </cell>
          <cell r="B6418" t="str">
            <v>LAVATORIO DE LOUCA BRANCA, POPULAR, S/LADRAO, MED. EM TORNODE 47 X 35CM</v>
          </cell>
          <cell r="C6418" t="str">
            <v>UN</v>
          </cell>
        </row>
        <row r="6419">
          <cell r="A6419" t="str">
            <v>18.006.007-0</v>
          </cell>
          <cell r="B6419" t="str">
            <v>LAVATORIO DE LOUCA BRANCA, MEDIO LUXO, C/LADRAO, MED. EM TORNO DE 47 X 35CM</v>
          </cell>
          <cell r="C6419" t="str">
            <v>UN</v>
          </cell>
        </row>
        <row r="6420">
          <cell r="A6420" t="str">
            <v>18.006.009-0</v>
          </cell>
          <cell r="B6420" t="str">
            <v>LAVATORIO DE LOUCA BRANCA, MEDIO LUXO, C/LADRAO, MED. EM TORNO DE 55 X 45CM</v>
          </cell>
          <cell r="C6420" t="str">
            <v>UN</v>
          </cell>
        </row>
        <row r="6421">
          <cell r="A6421" t="str">
            <v>18.006.014-0</v>
          </cell>
          <cell r="B6421" t="str">
            <v>LAVATORIO DE LOUCA BRANCA, POPULAR, S/LADRAO, MED. EM TORNODE 40 X 30CM</v>
          </cell>
          <cell r="C6421" t="str">
            <v>UN</v>
          </cell>
        </row>
        <row r="6422">
          <cell r="A6422" t="str">
            <v>18.006.017-0</v>
          </cell>
          <cell r="B6422" t="str">
            <v>VASO SANIT. DE LOUCA BRANCA, CONVENCIONAL, POPULAR, MED. EMTORNO DE 37 X 47 X 38CM</v>
          </cell>
          <cell r="C6422" t="str">
            <v>UN</v>
          </cell>
        </row>
        <row r="6423">
          <cell r="A6423" t="str">
            <v>18.006.020-0</v>
          </cell>
          <cell r="B6423" t="str">
            <v>VASO SANIT. DE LOUCA BRANCA, INFANTIL</v>
          </cell>
          <cell r="C6423" t="str">
            <v>UN</v>
          </cell>
        </row>
        <row r="6424">
          <cell r="A6424" t="str">
            <v>18.006.023-0</v>
          </cell>
          <cell r="B6424" t="str">
            <v>LAVATORIO DE SOBREPOR DE LOUCA BRANCA, MEDIO LUXO, S/LADRAO,MED. EM TORNO DE 53 X 43CM</v>
          </cell>
          <cell r="C6424" t="str">
            <v>UN</v>
          </cell>
        </row>
        <row r="6425">
          <cell r="A6425" t="str">
            <v>18.006.024-0</v>
          </cell>
          <cell r="B6425" t="str">
            <v>LAVATORIO DE SOBREPOR DE LOUCA BRANCA, MEDIO LUXO, C/LADRAO,MED. EM TORNO DE 53 X 43CM</v>
          </cell>
          <cell r="C6425" t="str">
            <v>UN</v>
          </cell>
        </row>
        <row r="6426">
          <cell r="A6426" t="str">
            <v>18.006.025-0</v>
          </cell>
          <cell r="B6426" t="str">
            <v>LAVATORIO DE LOUCA BRANCA, DE EMBUTIR (CUBA), MEDIO LUXO, S/LADRAO, MED. EM TORNO DE 52 X 39CM</v>
          </cell>
          <cell r="C6426" t="str">
            <v>UN</v>
          </cell>
        </row>
        <row r="6427">
          <cell r="A6427" t="str">
            <v>18.006.026-0</v>
          </cell>
          <cell r="B6427" t="str">
            <v>LAVATORIO DE LOUCA BRANCA, DE EMBUTIR (CUBA), MEDIO LUXO, C/LADRAO, MED. EM TORNO DE 52 X 39CM</v>
          </cell>
          <cell r="C6427" t="str">
            <v>UN</v>
          </cell>
        </row>
        <row r="6428">
          <cell r="A6428" t="str">
            <v>18.006.028-0</v>
          </cell>
          <cell r="B6428" t="str">
            <v>TANQUE DE LOUCA BRANCA, C/COLUNA, MED. EM TORNO DE 56 X 48CM</v>
          </cell>
          <cell r="C6428" t="str">
            <v>UN</v>
          </cell>
        </row>
        <row r="6429">
          <cell r="A6429" t="str">
            <v>18.006.033-0</v>
          </cell>
          <cell r="B6429" t="str">
            <v>TANQUE DE LOUCA BRANCA, C/COLUNA, MED. EM TORNO DE 60 X 56CM</v>
          </cell>
          <cell r="C6429" t="str">
            <v>UN</v>
          </cell>
        </row>
        <row r="6430">
          <cell r="A6430" t="str">
            <v>18.006.037-0</v>
          </cell>
          <cell r="B6430" t="str">
            <v>MICTORIO DE LOUCA BRANCA, C/SIFAO INTEGRADO, MED. EM TORNO DE 33 X 28 X 53CM</v>
          </cell>
          <cell r="C6430" t="str">
            <v>UN</v>
          </cell>
        </row>
        <row r="6431">
          <cell r="A6431" t="str">
            <v>18.006.040-0</v>
          </cell>
          <cell r="B6431" t="str">
            <v>SABONETEIRA DE LOUCA BRANCA, DE 15 X 15CM, S/ALCA</v>
          </cell>
          <cell r="C6431" t="str">
            <v>UN</v>
          </cell>
        </row>
        <row r="6432">
          <cell r="A6432" t="str">
            <v>18.006.046-0</v>
          </cell>
          <cell r="B6432" t="str">
            <v>MEIA-SABONETEIRA DE LOUCA BRANCA, DE 15 X 7,5CM</v>
          </cell>
          <cell r="C6432" t="str">
            <v>UN</v>
          </cell>
        </row>
        <row r="6433">
          <cell r="A6433" t="str">
            <v>18.006.050-0</v>
          </cell>
          <cell r="B6433" t="str">
            <v>PORTA-PAPEL DE LOUCA BRANCA, DE 15 X 15CM</v>
          </cell>
          <cell r="C6433" t="str">
            <v>UN</v>
          </cell>
        </row>
        <row r="6434">
          <cell r="A6434" t="str">
            <v>18.006.052-0</v>
          </cell>
          <cell r="B6434" t="str">
            <v>CABIDE DE LOUCA BRANCA, DUPLO, DE 10 X 5CM</v>
          </cell>
          <cell r="C6434" t="str">
            <v>UN</v>
          </cell>
        </row>
        <row r="6435">
          <cell r="A6435" t="str">
            <v>18.006.054-0</v>
          </cell>
          <cell r="B6435" t="str">
            <v>CABIDE DE LOUCA BRANCA, SIMPLES, DE 7 X 5CM</v>
          </cell>
          <cell r="C6435" t="str">
            <v>UN</v>
          </cell>
        </row>
        <row r="6436">
          <cell r="A6436" t="str">
            <v>18.006.056-0</v>
          </cell>
          <cell r="B6436" t="str">
            <v>PORTA-TOALHA, DE PLAST., DE 24", C/CONSOLOS DE LOUCA BRANCA</v>
          </cell>
          <cell r="C6436" t="str">
            <v>UN</v>
          </cell>
        </row>
        <row r="6437">
          <cell r="A6437" t="str">
            <v>18.006.999-0</v>
          </cell>
          <cell r="B6437" t="str">
            <v>INDICE DA FAMILIA</v>
          </cell>
        </row>
        <row r="6438">
          <cell r="A6438" t="str">
            <v>18.007.039-0</v>
          </cell>
          <cell r="B6438" t="str">
            <v>CHUVEIRO ESTAMPADO, ARTICULADO, C/BRACO DE 1/2"</v>
          </cell>
          <cell r="C6438" t="str">
            <v>UN</v>
          </cell>
        </row>
        <row r="6439">
          <cell r="A6439" t="str">
            <v>18.007.041-0</v>
          </cell>
          <cell r="B6439" t="str">
            <v>CHUVEIRO ESTAMPADO, ARTICULADO, TIPO LUXO, C/BRACO DE 1/2"</v>
          </cell>
          <cell r="C6439" t="str">
            <v>UN</v>
          </cell>
        </row>
        <row r="6440">
          <cell r="A6440" t="str">
            <v>18.007.042-0</v>
          </cell>
          <cell r="B6440" t="str">
            <v>BRACO CROMADO, DE 1/2", P/CHUVEIRO ELETR.</v>
          </cell>
          <cell r="C6440" t="str">
            <v>UN</v>
          </cell>
        </row>
        <row r="6441">
          <cell r="A6441" t="str">
            <v>18.007.043-0</v>
          </cell>
          <cell r="B6441" t="str">
            <v>CHUVEIRO PLAST., BRANCO, EXCL. BRACO</v>
          </cell>
          <cell r="C6441" t="str">
            <v>UN</v>
          </cell>
        </row>
        <row r="6442">
          <cell r="A6442" t="str">
            <v>18.007.044-0</v>
          </cell>
          <cell r="B6442" t="str">
            <v>BRACO DE PLAST., BRANCO, DE 1/2", C/CANOPLA</v>
          </cell>
          <cell r="C6442" t="str">
            <v>UN</v>
          </cell>
        </row>
        <row r="6443">
          <cell r="A6443" t="str">
            <v>18.007.045-0</v>
          </cell>
          <cell r="B6443" t="str">
            <v>CHUVEIRO ELETR., EM TERMOPL. CROM., DE 110 / 220V</v>
          </cell>
          <cell r="C6443" t="str">
            <v>UN</v>
          </cell>
        </row>
        <row r="6444">
          <cell r="A6444" t="str">
            <v>18.007.049-0</v>
          </cell>
          <cell r="B6444" t="str">
            <v>CHUVEIRO ELETR. DE PLAST., DE 110 / 220V</v>
          </cell>
          <cell r="C6444" t="str">
            <v>UN</v>
          </cell>
        </row>
        <row r="6445">
          <cell r="A6445" t="str">
            <v>18.007.051-0</v>
          </cell>
          <cell r="B6445" t="str">
            <v>DUCHINHA MANUAL, C/REGISTRO DE PRESSAO, DE 1/2", MANGUEIRA CROM., SUPORTE, BUCHAS E PARAFUSOS DE FIX.</v>
          </cell>
          <cell r="C6445" t="str">
            <v>UN</v>
          </cell>
        </row>
        <row r="6446">
          <cell r="A6446" t="str">
            <v>18.007.999-0</v>
          </cell>
          <cell r="B6446" t="str">
            <v>INDICE DA FAMILIA</v>
          </cell>
        </row>
        <row r="6447">
          <cell r="A6447" t="str">
            <v>18.008.005-0</v>
          </cell>
          <cell r="B6447" t="str">
            <v>TORNEIRA DE PLAST. P/LAVATORIO, DE 1/2"</v>
          </cell>
          <cell r="C6447" t="str">
            <v>UN</v>
          </cell>
        </row>
        <row r="6448">
          <cell r="A6448" t="str">
            <v>18.008.007-0</v>
          </cell>
          <cell r="B6448" t="str">
            <v>TORNEIRA DE PLAST., P/PIA, DE 1/2"</v>
          </cell>
          <cell r="C6448" t="str">
            <v>UN</v>
          </cell>
        </row>
        <row r="6449">
          <cell r="A6449" t="str">
            <v>18.008.999-0</v>
          </cell>
          <cell r="B6449" t="str">
            <v>FAMILIA 18.008CHUVEIROS</v>
          </cell>
        </row>
        <row r="6450">
          <cell r="A6450" t="str">
            <v>18.009.058-0</v>
          </cell>
          <cell r="B6450" t="str">
            <v>TORNEIRA P/PIA OU TANQUE, 1158, DE 1/2" X 18CM APROX., EM METAL CROM.</v>
          </cell>
          <cell r="C6450" t="str">
            <v>UN</v>
          </cell>
        </row>
        <row r="6451">
          <cell r="A6451" t="str">
            <v>18.009.060-0</v>
          </cell>
          <cell r="B6451" t="str">
            <v>TORNEIRA P/PIA C/AREJADOR, 1157, DE 1/2" X 21CM APROX., EM METAL CROM.</v>
          </cell>
          <cell r="C6451" t="str">
            <v>UN</v>
          </cell>
        </row>
        <row r="6452">
          <cell r="A6452" t="str">
            <v>18.009.065-0</v>
          </cell>
          <cell r="B6452" t="str">
            <v>TORNEIRA P/PIA, C/AREJADOR, TUBO MOVEL, TIPO PAREDE, 1168, DE 1/2" X 22CM APROX., EM METAL CROM.</v>
          </cell>
          <cell r="C6452" t="str">
            <v>UN</v>
          </cell>
        </row>
        <row r="6453">
          <cell r="A6453" t="str">
            <v>18.009.066-0</v>
          </cell>
          <cell r="B6453" t="str">
            <v>TORNEIRA P/PIA, C/AREJADOR, TUBO MOVEL, TIPO BANCA, DE 1/2"X 17CM APROX., EM METAL CROM.</v>
          </cell>
          <cell r="C6453" t="str">
            <v>UN</v>
          </cell>
        </row>
        <row r="6454">
          <cell r="A6454" t="str">
            <v>18.009.070-0</v>
          </cell>
          <cell r="B6454" t="str">
            <v>TORNEIRA HOSPITALAR ACIONADA P/ALAVANCA, TIPO PAREDE, DE 1/2" X 28CM APROX., EM METAL CROM.</v>
          </cell>
          <cell r="C6454" t="str">
            <v>UN</v>
          </cell>
        </row>
        <row r="6455">
          <cell r="A6455" t="str">
            <v>18.009.073-0</v>
          </cell>
          <cell r="B6455" t="str">
            <v>TORNEIRA P/COZINHA, C/MISTURADOR, TIPO PAREDE, 1258, DE 1/2"X 25CM APROX., EM METAL CROM.</v>
          </cell>
          <cell r="C6455" t="str">
            <v>UN</v>
          </cell>
        </row>
        <row r="6456">
          <cell r="A6456" t="str">
            <v>18.009.074-0</v>
          </cell>
          <cell r="B6456" t="str">
            <v>TORNEIRA P/PIA, C/MISTURADOR, AREJADOR, TUBO MOVEL, TIPO BANCA, 1256, DE 1/2" X 17CM APROX., EM METAL CROM.</v>
          </cell>
          <cell r="C6456" t="str">
            <v>UN</v>
          </cell>
        </row>
        <row r="6457">
          <cell r="A6457" t="str">
            <v>18.009.076-0</v>
          </cell>
          <cell r="B6457" t="str">
            <v>TORNEIRA P/LAVATORIO, 1193, DE 1/2" X 9CM APROX., EM METAL CROM.</v>
          </cell>
          <cell r="C6457" t="str">
            <v>UN</v>
          </cell>
        </row>
        <row r="6458">
          <cell r="A6458" t="str">
            <v>18.009.078-0</v>
          </cell>
          <cell r="B6458" t="str">
            <v>TORNEIRA P/JARDIM, DE 3/4" X 10CM APROX., EM METAL CROM.</v>
          </cell>
          <cell r="C6458" t="str">
            <v>UN</v>
          </cell>
        </row>
        <row r="6459">
          <cell r="A6459" t="str">
            <v>18.009.079-0</v>
          </cell>
          <cell r="B6459" t="str">
            <v>TORNEIRA P/JARDIM, DE 1/2" X 10CM APROX., EM METAL CROM.</v>
          </cell>
          <cell r="C6459" t="str">
            <v>UN</v>
          </cell>
        </row>
        <row r="6460">
          <cell r="A6460" t="str">
            <v>18.009.080-0</v>
          </cell>
          <cell r="B6460" t="str">
            <v>APARELHO P/LAVATORIO, 1875, C/AREJADOR E VALV. DE ESCOAMENTO, EM METAL CROM.</v>
          </cell>
          <cell r="C6460" t="str">
            <v>UN</v>
          </cell>
        </row>
        <row r="6461">
          <cell r="A6461" t="str">
            <v>18.009.086-0</v>
          </cell>
          <cell r="B6461" t="str">
            <v>TORNEIRA P/FILTRO, 1147, DE 1/2" X 13CM, EM METAL CROM.</v>
          </cell>
          <cell r="C6461" t="str">
            <v>UN</v>
          </cell>
        </row>
        <row r="6462">
          <cell r="A6462" t="str">
            <v>18.009.999-0</v>
          </cell>
          <cell r="B6462" t="str">
            <v>INDICE DA FAMILIA</v>
          </cell>
        </row>
        <row r="6463">
          <cell r="A6463" t="str">
            <v>18.010.999-0</v>
          </cell>
          <cell r="B6463" t="str">
            <v>INDICE DA FAMILIA</v>
          </cell>
        </row>
        <row r="6464">
          <cell r="A6464" t="str">
            <v>18.011.003-0</v>
          </cell>
          <cell r="B6464" t="str">
            <v>TORNEIRA DE BOIA, EM PLAST., P/CAIXA D'AGUA, DE 1/2"</v>
          </cell>
          <cell r="C6464" t="str">
            <v>UN</v>
          </cell>
        </row>
        <row r="6465">
          <cell r="A6465" t="str">
            <v>18.011.005-0</v>
          </cell>
          <cell r="B6465" t="str">
            <v>TORNEIRA DE BOIA, EM PLAST., P/CAIXA D'AGUA, DE 3/4"</v>
          </cell>
          <cell r="C6465" t="str">
            <v>UN</v>
          </cell>
        </row>
        <row r="6466">
          <cell r="A6466" t="str">
            <v>18.011.999-0</v>
          </cell>
          <cell r="B6466" t="str">
            <v>FAMILIA 18.011AQUECEDOR DE GAS</v>
          </cell>
        </row>
        <row r="6467">
          <cell r="A6467" t="str">
            <v>18.012.090-0</v>
          </cell>
          <cell r="B6467" t="str">
            <v>TORNEIRA DE BOIA EM BRONZE, DE PRESSAO, DE 3/4"</v>
          </cell>
          <cell r="C6467" t="str">
            <v>UN</v>
          </cell>
        </row>
        <row r="6468">
          <cell r="A6468" t="str">
            <v>18.012.093-0</v>
          </cell>
          <cell r="B6468" t="str">
            <v>TORNEIRA DE BOIA EM BRONZE, DE PRESSAO, DE 1"</v>
          </cell>
          <cell r="C6468" t="str">
            <v>UN</v>
          </cell>
        </row>
        <row r="6469">
          <cell r="A6469" t="str">
            <v>18.012.096-0</v>
          </cell>
          <cell r="B6469" t="str">
            <v>TORNEIRA DE BOIA EM BRONZE, DE PRESSAO, DE 1.1/4"</v>
          </cell>
          <cell r="C6469" t="str">
            <v>UN</v>
          </cell>
        </row>
        <row r="6470">
          <cell r="A6470" t="str">
            <v>18.012.100-0</v>
          </cell>
          <cell r="B6470" t="str">
            <v>TORNEIRA DE BOIA EM BRONZE, DE PRESSAO, DE 1.1/2"</v>
          </cell>
          <cell r="C6470" t="str">
            <v>UN</v>
          </cell>
        </row>
        <row r="6471">
          <cell r="A6471" t="str">
            <v>18.012.102-0</v>
          </cell>
          <cell r="B6471" t="str">
            <v>TORNEIRA DE BOIA EM BRONZE, DE PRESSAO, DE 2"</v>
          </cell>
          <cell r="C6471" t="str">
            <v>UN</v>
          </cell>
        </row>
        <row r="6472">
          <cell r="A6472" t="str">
            <v>18.012.999-0</v>
          </cell>
          <cell r="B6472" t="str">
            <v>INDICE DA FAMILIA</v>
          </cell>
        </row>
        <row r="6473">
          <cell r="A6473" t="str">
            <v>18.013.106-0</v>
          </cell>
          <cell r="B6473" t="str">
            <v>VALVULA DE ESCOAMENTO, AMERICANA, P/PIA DE COZINHA, 1623, DE1.1/2", EM METAL CROM.</v>
          </cell>
          <cell r="C6473" t="str">
            <v>UN</v>
          </cell>
        </row>
        <row r="6474">
          <cell r="A6474" t="str">
            <v>18.013.108-0</v>
          </cell>
          <cell r="B6474" t="str">
            <v>VALVULA DE ESCOAMENTO, P/LAVATORIO, C/LADRAO, 1603, DE 1", EM METAL CROM.</v>
          </cell>
          <cell r="C6474" t="str">
            <v>UN</v>
          </cell>
        </row>
        <row r="6475">
          <cell r="A6475" t="str">
            <v>18.013.109-0</v>
          </cell>
          <cell r="B6475" t="str">
            <v>VALVULA DE ESCOAMENTO, P/LAVATORIO, S/LADRAO, 1600, DE 1", EM METAL CROM.</v>
          </cell>
          <cell r="C6475" t="str">
            <v>UN</v>
          </cell>
        </row>
        <row r="6476">
          <cell r="A6476" t="str">
            <v>18.013.110-0</v>
          </cell>
          <cell r="B6476" t="str">
            <v>VALVULA DE ESCOAMENTO, P/BANHEIRA, S/LADRAO, 1604, DE 1.1/4", EM METAL CROM.</v>
          </cell>
          <cell r="C6476" t="str">
            <v>UN</v>
          </cell>
        </row>
        <row r="6477">
          <cell r="A6477" t="str">
            <v>18.013.111-0</v>
          </cell>
          <cell r="B6477" t="str">
            <v>VALVULA DE ESCOAMENTO, P/TANQUE, 1605, DE 1.1/4", EM METAL CROM.</v>
          </cell>
          <cell r="C6477" t="str">
            <v>UN</v>
          </cell>
        </row>
        <row r="6478">
          <cell r="A6478" t="str">
            <v>18.013.112-0</v>
          </cell>
          <cell r="B6478" t="str">
            <v>VALVULA DE ESCOAMENTO, P/TANQUE, 1606, DE 1.1/2", EM METAL CROM.</v>
          </cell>
          <cell r="C6478" t="str">
            <v>UN</v>
          </cell>
        </row>
        <row r="6479">
          <cell r="A6479" t="str">
            <v>18.013.113-0</v>
          </cell>
          <cell r="B6479" t="str">
            <v>VALVULA DE ESCOAMENTO, P/LAVATORIO, EM PVC</v>
          </cell>
          <cell r="C6479" t="str">
            <v>UN</v>
          </cell>
        </row>
        <row r="6480">
          <cell r="A6480" t="str">
            <v>18.013.115-0</v>
          </cell>
          <cell r="B6480" t="str">
            <v>VALVULA DE ESCOAMENTO, P/PIA, EM PVC</v>
          </cell>
          <cell r="C6480" t="str">
            <v>UN</v>
          </cell>
        </row>
        <row r="6481">
          <cell r="A6481" t="str">
            <v>18.013.117-0</v>
          </cell>
          <cell r="B6481" t="str">
            <v>SIFAO 1680, DE 1.1/2" X 1.1/2", EM METAL CROM.</v>
          </cell>
          <cell r="C6481" t="str">
            <v>UN</v>
          </cell>
        </row>
        <row r="6482">
          <cell r="A6482" t="str">
            <v>18.013.118-0</v>
          </cell>
          <cell r="B6482" t="str">
            <v>SIFAO 1680, DE 1.1/4" X 1.1/2", EM METAL CROM.</v>
          </cell>
          <cell r="C6482" t="str">
            <v>UN</v>
          </cell>
        </row>
        <row r="6483">
          <cell r="A6483" t="str">
            <v>18.013.119-0</v>
          </cell>
          <cell r="B6483" t="str">
            <v>SIFAO 1680, DE 1" X 1.1/2", EM METAL CROM.</v>
          </cell>
          <cell r="C6483" t="str">
            <v>UN</v>
          </cell>
        </row>
        <row r="6484">
          <cell r="A6484" t="str">
            <v>18.013.121-0</v>
          </cell>
          <cell r="B6484" t="str">
            <v>SIFAO 1680, DE 1" X 1.1/4", EM METAL CROM.</v>
          </cell>
          <cell r="C6484" t="str">
            <v>UN</v>
          </cell>
        </row>
        <row r="6485">
          <cell r="A6485" t="str">
            <v>18.013.123-0</v>
          </cell>
          <cell r="B6485" t="str">
            <v>SIFAO FLEXIVEL, P/PIA OU LAVATORIO, EM PVC</v>
          </cell>
          <cell r="C6485" t="str">
            <v>UN</v>
          </cell>
        </row>
        <row r="6486">
          <cell r="A6486" t="str">
            <v>18.013.124-0</v>
          </cell>
          <cell r="B6486" t="str">
            <v>SIFAO RQ, P/PIA OU LAVATORIO, EM PVC, DE 1"</v>
          </cell>
          <cell r="C6486" t="str">
            <v>UN</v>
          </cell>
        </row>
        <row r="6487">
          <cell r="A6487" t="str">
            <v>18.013.126-0</v>
          </cell>
          <cell r="B6487" t="str">
            <v>SIFAO SD, P/PIA OU LAVATORIO, EM PVC, DE 40MM</v>
          </cell>
          <cell r="C6487" t="str">
            <v>UN</v>
          </cell>
        </row>
        <row r="6488">
          <cell r="A6488" t="str">
            <v>18.013.128-0</v>
          </cell>
          <cell r="B6488" t="str">
            <v>RABICHO EM METAL CROM., DE 40CM, C/SAIDA DE 1/2"</v>
          </cell>
          <cell r="C6488" t="str">
            <v>UN</v>
          </cell>
        </row>
        <row r="6489">
          <cell r="A6489" t="str">
            <v>18.013.130-0</v>
          </cell>
          <cell r="B6489" t="str">
            <v>RABICHO EM METAL CROM., DE 30CM, C/SAIDA DE 1/2"</v>
          </cell>
          <cell r="C6489" t="str">
            <v>UN</v>
          </cell>
        </row>
        <row r="6490">
          <cell r="A6490" t="str">
            <v>18.013.133-0</v>
          </cell>
          <cell r="B6490" t="str">
            <v>RABICHO PLAST., DE 40CM, C/SAIDA DE 1/2"</v>
          </cell>
          <cell r="C6490" t="str">
            <v>UN</v>
          </cell>
        </row>
        <row r="6491">
          <cell r="A6491" t="str">
            <v>18.013.136-0</v>
          </cell>
          <cell r="B6491" t="str">
            <v>RABICHO PLAST., DE 30CM, C/SAIDA DE 1/2"</v>
          </cell>
          <cell r="C6491" t="str">
            <v>UN</v>
          </cell>
        </row>
        <row r="6492">
          <cell r="A6492" t="str">
            <v>18.013.140-0</v>
          </cell>
          <cell r="B6492" t="str">
            <v>TUBO DE LIGACAO, P/VASO SANIT., C/ANEL EXPANSOR, EM METAL CROM.</v>
          </cell>
          <cell r="C6492" t="str">
            <v>UN</v>
          </cell>
        </row>
        <row r="6493">
          <cell r="A6493" t="str">
            <v>18.013.143-0</v>
          </cell>
          <cell r="B6493" t="str">
            <v>TUBO DE DESC., TIPO LONGO, DE 1.1/2", EM PVC, P/CX. DE DESC.EXT.</v>
          </cell>
          <cell r="C6493" t="str">
            <v>UN</v>
          </cell>
        </row>
        <row r="6494">
          <cell r="A6494" t="str">
            <v>18.013.144-0</v>
          </cell>
          <cell r="B6494" t="str">
            <v>BOLSA DE LIGACAO, P/VASO SANIT.</v>
          </cell>
          <cell r="C6494" t="str">
            <v>UN</v>
          </cell>
        </row>
        <row r="6495">
          <cell r="A6495" t="str">
            <v>18.013.146-0</v>
          </cell>
          <cell r="B6495" t="str">
            <v>MISTURADOR SIMPLES, P/CHUVEIRO, DE 3/4", C/ACAB. EM METAL CROM.</v>
          </cell>
          <cell r="C6495" t="str">
            <v>UN</v>
          </cell>
        </row>
        <row r="6496">
          <cell r="A6496" t="str">
            <v>18.013.148-0</v>
          </cell>
          <cell r="B6496" t="str">
            <v>MISTURADOR, DE 3/4", C/FUNCIONAMENTO EM CONJ. CHUVEIRO/BANHEIRA OU CHUVEIRO/DUCHINHA, ACAB. EM METAL CROM.</v>
          </cell>
          <cell r="C6496" t="str">
            <v>UN</v>
          </cell>
        </row>
        <row r="6497">
          <cell r="A6497" t="str">
            <v>18.013.155-0</v>
          </cell>
          <cell r="B6497" t="str">
            <v>REGISTRO DE PRESSAO, 1416, DE 1/2", C/CANOPLA E VOLANTE, EMMETAL CROM.</v>
          </cell>
          <cell r="C6497" t="str">
            <v>UN</v>
          </cell>
        </row>
        <row r="6498">
          <cell r="A6498" t="str">
            <v>18.013.156-0</v>
          </cell>
          <cell r="B6498" t="str">
            <v>REGISTRO DE PRESSAO, 1416, DE 3/4", C/CANOPLA E VOLANTE, EMMETAL CROM.</v>
          </cell>
          <cell r="C6498" t="str">
            <v>UN</v>
          </cell>
        </row>
        <row r="6499">
          <cell r="A6499" t="str">
            <v>18.013.158-0</v>
          </cell>
          <cell r="B6499" t="str">
            <v>PORTA CACAMBA, LIXEIRA, EM CHAPA DE FERRO ESMALT. DE 300 X 300MM</v>
          </cell>
          <cell r="C6499" t="str">
            <v>UN</v>
          </cell>
        </row>
        <row r="6500">
          <cell r="A6500" t="str">
            <v>18.013.160-0</v>
          </cell>
          <cell r="B6500" t="str">
            <v>LATAO DE LIXO DE 200 L, EM CHAPA DE FERRO COMUM, C/TAMPA REMOVIVEL, PADRAO COMLURB</v>
          </cell>
          <cell r="C6500" t="str">
            <v>UN</v>
          </cell>
        </row>
        <row r="6501">
          <cell r="A6501" t="str">
            <v>18.013.999-0</v>
          </cell>
          <cell r="B6501" t="str">
            <v>INDICE DA FAMILIA</v>
          </cell>
        </row>
        <row r="6502">
          <cell r="A6502" t="str">
            <v>18.014.010-0</v>
          </cell>
          <cell r="B6502" t="str">
            <v>CHUVEIRO ESTAMPADO, ARTICULADO, C/BRACO DE 1/2" E 1 REGISTRODE PRESSAO 1416,DE 1/2", C/CANOPLA E VOLANTE EM METAL CROM.</v>
          </cell>
          <cell r="C6502" t="str">
            <v>UN</v>
          </cell>
        </row>
        <row r="6503">
          <cell r="A6503" t="str">
            <v>18.014.015-0</v>
          </cell>
          <cell r="B6503" t="str">
            <v>CHUVEIRO DE LUXO, ARTICULADO, C/BRACO DE 1/2" E 2 REGISTROSDE PRESSAO 1416, DE 1/2", C/CANOPLA E VOLANTE EM METAL CROM.</v>
          </cell>
          <cell r="C6503" t="str">
            <v>UN</v>
          </cell>
        </row>
        <row r="6504">
          <cell r="A6504" t="str">
            <v>18.014.017-0</v>
          </cell>
          <cell r="B6504" t="str">
            <v>CHUVEIRO DE PLAST. BRANCO, C/BRACO DE 1/2" E 1 REGISTRO DE PRESSAO 1416, DE 1/2", C/CANOPLA E VOLANTE EM METAL CROM.</v>
          </cell>
          <cell r="C6504" t="str">
            <v>UN</v>
          </cell>
        </row>
        <row r="6505">
          <cell r="A6505" t="str">
            <v>18.014.020-0</v>
          </cell>
          <cell r="B6505" t="str">
            <v>CHUVEIRO ELETR. CROM., DE 110/220V, C/BRACO CROM.DE 1/2" E 1REGISTRO DE PRESSAO 1416,DE 3/4", C/CANOPLA E VOLANTE CROM.</v>
          </cell>
          <cell r="C6505" t="str">
            <v>UN</v>
          </cell>
        </row>
        <row r="6506">
          <cell r="A6506" t="str">
            <v>18.014.030-0</v>
          </cell>
          <cell r="B6506" t="str">
            <v>CHUVEIRO PLAST.EM 110/220V, C/BRACO CROM.DE 1/2" E 1 REGISTRO DE PRESSAO 1416,DE 3/4",C/CANOPLA E VOLANTE EM METAL CROM.</v>
          </cell>
          <cell r="C6506" t="str">
            <v>UN</v>
          </cell>
        </row>
        <row r="6507">
          <cell r="A6507" t="str">
            <v>18.014.999-0</v>
          </cell>
          <cell r="B6507" t="str">
            <v>INDICE DA FAMILIA</v>
          </cell>
        </row>
        <row r="6508">
          <cell r="A6508" t="str">
            <v>18.015.010-0</v>
          </cell>
          <cell r="B6508" t="str">
            <v>AQUECEDOR A GAS, RESIDENCIAL, EM CHAPA ESMALT., BRANCO, DE 6L E REGISTRO DE 1/2" P/GAS</v>
          </cell>
          <cell r="C6508" t="str">
            <v>UN</v>
          </cell>
        </row>
        <row r="6509">
          <cell r="A6509" t="str">
            <v>18.015.011-0</v>
          </cell>
          <cell r="B6509" t="str">
            <v>AQUECEDOR ELETR. AUTOMATICO, CAPAC. DE 100 L, EM COBRE</v>
          </cell>
          <cell r="C6509" t="str">
            <v>UN</v>
          </cell>
        </row>
        <row r="6510">
          <cell r="A6510" t="str">
            <v>18.015.012-0</v>
          </cell>
          <cell r="B6510" t="str">
            <v>AQUECEDOR ELETR. AUTOMATICO, CAPAC. DE 200 L, EM COBRE</v>
          </cell>
          <cell r="C6510" t="str">
            <v>UN</v>
          </cell>
        </row>
        <row r="6511">
          <cell r="A6511" t="str">
            <v>18.015.013-0</v>
          </cell>
          <cell r="B6511" t="str">
            <v>AQUECEDOR ELETR. AUTOMATICO, CAPAC. DE 500 L, EM COBRE</v>
          </cell>
          <cell r="C6511" t="str">
            <v>UN</v>
          </cell>
        </row>
        <row r="6512">
          <cell r="A6512" t="str">
            <v>18.015.014-0</v>
          </cell>
          <cell r="B6512" t="str">
            <v>AQUECEDOR ELETR. AUTOMATICO, CAPAC. DE 750 L, EM COBRE</v>
          </cell>
          <cell r="C6512" t="str">
            <v>UN</v>
          </cell>
        </row>
        <row r="6513">
          <cell r="A6513" t="str">
            <v>18.015.016-0</v>
          </cell>
          <cell r="B6513" t="str">
            <v>AQUECEDOR ELETR. AUTOMATICO, CAPAC. DE 1000 L, EM COBRE</v>
          </cell>
          <cell r="C6513" t="str">
            <v>UN</v>
          </cell>
        </row>
        <row r="6514">
          <cell r="A6514" t="str">
            <v>18.015.018-0</v>
          </cell>
          <cell r="B6514" t="str">
            <v>FOGAO A GAS, RESIDENCIAL, C/ 4 BOCAS, FORNO E ESTUFA</v>
          </cell>
          <cell r="C6514" t="str">
            <v>UN</v>
          </cell>
        </row>
        <row r="6515">
          <cell r="A6515" t="str">
            <v>18.015.021-0</v>
          </cell>
          <cell r="B6515" t="str">
            <v>FOGAO A GAS, RESIDENCIAL, C/ 6 BOCAS, FORNO E ESTUFA</v>
          </cell>
          <cell r="C6515" t="str">
            <v>UN</v>
          </cell>
        </row>
        <row r="6516">
          <cell r="A6516" t="str">
            <v>18.015.023-0</v>
          </cell>
          <cell r="B6516" t="str">
            <v>FOGAO A GAS, INDUSTRIAL, C/ 6 BOCAS, FORNO, GRELHA 40 X 40CME PERFIL DE 5CM</v>
          </cell>
          <cell r="C6516" t="str">
            <v>UN</v>
          </cell>
        </row>
        <row r="6517">
          <cell r="A6517" t="str">
            <v>18.015.025-0</v>
          </cell>
          <cell r="B6517" t="str">
            <v>FOGAO A GAS, INDUSTRIAL, C/ 4 BOCAS, FORNO, GRELHA 31 X 31CME PERFIL DE 5CM</v>
          </cell>
          <cell r="C6517" t="str">
            <v>UN</v>
          </cell>
        </row>
        <row r="6518">
          <cell r="A6518" t="str">
            <v>18.015.030-0</v>
          </cell>
          <cell r="B6518" t="str">
            <v>FOGAO A GAS, INDUSTRIAL, C/ 3 BOCAS, S/FORNO, GRELHA 31 X 31CM E PERFIL DE 5CM</v>
          </cell>
          <cell r="C6518" t="str">
            <v>UN</v>
          </cell>
        </row>
        <row r="6519">
          <cell r="A6519" t="str">
            <v>18.015.035-0</v>
          </cell>
          <cell r="B6519" t="str">
            <v>FOGAO A GAS, INDUSTRIAL, C/ 2 BOCAS, S/FORNO, GRELHA 31 X 31CM E PERFIL DE 5CM</v>
          </cell>
          <cell r="C6519" t="str">
            <v>UN</v>
          </cell>
        </row>
        <row r="6520">
          <cell r="A6520" t="str">
            <v>18.015.999-0</v>
          </cell>
          <cell r="B6520" t="str">
            <v>INDICE DA FAMILIA</v>
          </cell>
        </row>
        <row r="6521">
          <cell r="A6521" t="str">
            <v>18.016.010-0</v>
          </cell>
          <cell r="B6521" t="str">
            <v>COIFA DE ACO INOX, DE 1,20 X 0,60M, DE CHAPA 18.304</v>
          </cell>
          <cell r="C6521" t="str">
            <v>UN</v>
          </cell>
        </row>
        <row r="6522">
          <cell r="A6522" t="str">
            <v>18.016.015-0</v>
          </cell>
          <cell r="B6522" t="str">
            <v>COIFA DE ACO INOX, DE 2,10 X 1,20M, DE CHAPA 18.304</v>
          </cell>
          <cell r="C6522" t="str">
            <v>UN</v>
          </cell>
        </row>
        <row r="6523">
          <cell r="A6523" t="str">
            <v>18.016.020-0</v>
          </cell>
          <cell r="B6523" t="str">
            <v>PORTA CACAMBA, LIXEIRA, DE ACO INOX, CHAPA 18.304 C/ 300 X 300MM</v>
          </cell>
          <cell r="C6523" t="str">
            <v>UN</v>
          </cell>
        </row>
        <row r="6524">
          <cell r="A6524" t="str">
            <v>18.016.025-0</v>
          </cell>
          <cell r="B6524" t="str">
            <v>TANQUE DE ACO INOX, EM CHAPA 22.304, DE 520 X 520MM, CAPAC.30 L, C/ESFREGADOR</v>
          </cell>
          <cell r="C6524" t="str">
            <v>UN</v>
          </cell>
        </row>
        <row r="6525">
          <cell r="A6525" t="str">
            <v>18.016.030-0</v>
          </cell>
          <cell r="B6525" t="str">
            <v>BANCA DE ACO INOX, DE 2,00 X 0,55M, EM CHAPA 18.304, C/ 1 CUBA, VALV. DE ESCOAMENTO 1623 E SIFAO 1680</v>
          </cell>
          <cell r="C6525" t="str">
            <v>UN</v>
          </cell>
        </row>
        <row r="6526">
          <cell r="A6526" t="str">
            <v>18.016.035-0</v>
          </cell>
          <cell r="B6526" t="str">
            <v>BANCA DE ACO INOX, DE 2,00 X 0,55M, EM CHAPA 18.304, C/ 2 CUBAS, 2 VALV. DE ESCOAMENTO 1623 E 2 SIFOES 1680</v>
          </cell>
          <cell r="C6526" t="str">
            <v>UN</v>
          </cell>
        </row>
        <row r="6527">
          <cell r="A6527" t="str">
            <v>18.016.040-0</v>
          </cell>
          <cell r="B6527" t="str">
            <v>CUBA DE ACO INOX, DE 500 X 400 X 200MM, EM CHAPA 20.304, VALV. DE ESCOAMENTO 1623 E SIFAO 1680</v>
          </cell>
          <cell r="C6527" t="str">
            <v>UN</v>
          </cell>
        </row>
        <row r="6528">
          <cell r="A6528" t="str">
            <v>18.016.042-0</v>
          </cell>
          <cell r="B6528" t="str">
            <v>CUBA DUPLA EM ACO INOX, DE 820 X 340 X 150MM, EM CHAPA 20.304, 2 VALV. DE ESCOAMENTO 1623, 2 SIFOES 1680</v>
          </cell>
          <cell r="C6528" t="str">
            <v>UN</v>
          </cell>
        </row>
        <row r="6529">
          <cell r="A6529" t="str">
            <v>18.016.045-0</v>
          </cell>
          <cell r="B6529" t="str">
            <v>BANCA SECA DE ACO INOX, C/ 0,55M DE LARG., ATE 3,00M DE COMPR., EM CHAPA 18.304</v>
          </cell>
          <cell r="C6529" t="str">
            <v>M</v>
          </cell>
        </row>
        <row r="6530">
          <cell r="A6530" t="str">
            <v>18.016.050-0</v>
          </cell>
          <cell r="B6530" t="str">
            <v>MICTORIO COLETIVO DE ACO INOX,C/SECAO DE 580 X 300MM,EM CHAPA 20.304,C/CRIVO DE SAIDA DE 1.1/4",REGISTRO DE PRESSAO 1416</v>
          </cell>
          <cell r="C6530" t="str">
            <v>M</v>
          </cell>
        </row>
        <row r="6531">
          <cell r="A6531" t="str">
            <v>18.016.051-0</v>
          </cell>
          <cell r="B6531" t="str">
            <v>MICTORIO COLETIVO DE ACO INOX,C/SECAO DE 380 X 250MM,EM CHAPA 20.304,C/CRIVO DE SAIDA DE 1.1/4",REGISTRO DE PRESSAO 1416</v>
          </cell>
          <cell r="C6531" t="str">
            <v>M</v>
          </cell>
        </row>
        <row r="6532">
          <cell r="A6532" t="str">
            <v>18.016.060-0</v>
          </cell>
          <cell r="B6532" t="str">
            <v>LAVATORIO COLETIVO DE ACO INOX C/ 1000MM DE SECAO, EM CHAPA20.304, P/ 2 PONTOS D'AGUA, CRIVO DE SAIDA EM 1.1/4"</v>
          </cell>
          <cell r="C6532" t="str">
            <v>M</v>
          </cell>
        </row>
        <row r="6533">
          <cell r="A6533" t="str">
            <v>18.016.999-0</v>
          </cell>
          <cell r="B6533" t="str">
            <v>FAMILIA 18.016APARELHOS ACOS INOX.</v>
          </cell>
        </row>
        <row r="6534">
          <cell r="A6534" t="str">
            <v>18.017.020-0</v>
          </cell>
          <cell r="B6534" t="str">
            <v>FILTRO P/USO DOMESTICO C/CARCACA ATOXICA EM POLIPROPILENO C/1 ELEMENTO FILTRANTE DE CELULOSE E CARVAO ATIVADO,ATE 180L/H</v>
          </cell>
          <cell r="C6534" t="str">
            <v>UN</v>
          </cell>
        </row>
        <row r="6535">
          <cell r="A6535" t="str">
            <v>18.017.021-0</v>
          </cell>
          <cell r="B6535" t="str">
            <v>FILTRO C/CARCACA ATOXICA EM POLIPROPILENO C/ 1 ELEMENTO FILTRANTE DE CELULOSE E CARVAO ATIVADO, ATE 360L/H. FORNECIMENTO</v>
          </cell>
          <cell r="C6535" t="str">
            <v>UN</v>
          </cell>
        </row>
        <row r="6536">
          <cell r="A6536" t="str">
            <v>18.017.022-0</v>
          </cell>
          <cell r="B6536" t="str">
            <v>FILTRO C/CARCACA ATOXICA EM POLIPROPILENO C/ 2 ELEMENTOS FILTRANTES DE CELULOSE E CARVAO ATIVADO, ATE 720L/H</v>
          </cell>
          <cell r="C6536" t="str">
            <v>UN</v>
          </cell>
        </row>
        <row r="6537">
          <cell r="A6537" t="str">
            <v>18.017.999-0</v>
          </cell>
          <cell r="B6537" t="str">
            <v>FAMILIA 18.017FILTROS</v>
          </cell>
        </row>
        <row r="6538">
          <cell r="A6538" t="str">
            <v>18.019.010-0</v>
          </cell>
          <cell r="B6538" t="str">
            <v>CAIXA DE DESC., DE PLAST., EXT.</v>
          </cell>
          <cell r="C6538" t="str">
            <v>UN</v>
          </cell>
        </row>
        <row r="6539">
          <cell r="A6539" t="str">
            <v>18.019.012-0</v>
          </cell>
          <cell r="B6539" t="str">
            <v>CAIXA DE DESC., DE PLAST., DE EMBUTIR, C/ESPELHO CROM.</v>
          </cell>
          <cell r="C6539" t="str">
            <v>UN</v>
          </cell>
        </row>
        <row r="6540">
          <cell r="A6540" t="str">
            <v>18.019.015-0</v>
          </cell>
          <cell r="B6540" t="str">
            <v>CAIXA DE DESC., DE CIM.-AMIANTO, DE EMBUTIR, C/ESPELHO CROM.</v>
          </cell>
          <cell r="C6540" t="str">
            <v>UN</v>
          </cell>
        </row>
        <row r="6541">
          <cell r="A6541" t="str">
            <v>18.019.999-0</v>
          </cell>
          <cell r="B6541" t="str">
            <v>INDICE DA FAMILIA</v>
          </cell>
        </row>
        <row r="6542">
          <cell r="A6542" t="str">
            <v>18.020.010-0</v>
          </cell>
          <cell r="B6542" t="str">
            <v>DEPOSITO DE CIM.-AMIANTO, P/ 250 L, C/TAMPA</v>
          </cell>
          <cell r="C6542" t="str">
            <v>UN</v>
          </cell>
        </row>
        <row r="6543">
          <cell r="A6543" t="str">
            <v>18.020.012-0</v>
          </cell>
          <cell r="B6543" t="str">
            <v>DEPOSITO DE CIM.-AMIANTO, P/ 500 L, C/TAMPA</v>
          </cell>
          <cell r="C6543" t="str">
            <v>UN</v>
          </cell>
        </row>
        <row r="6544">
          <cell r="A6544" t="str">
            <v>18.020.014-0</v>
          </cell>
          <cell r="B6544" t="str">
            <v>DEPOSITO DE CIM.-AMIANTO, P/ 1000 L, C/TAMPA</v>
          </cell>
          <cell r="C6544" t="str">
            <v>UN</v>
          </cell>
        </row>
        <row r="6545">
          <cell r="A6545" t="str">
            <v>18.020.999-0</v>
          </cell>
          <cell r="B6545" t="str">
            <v>INDICE DA FAMILIA</v>
          </cell>
        </row>
        <row r="6546">
          <cell r="A6546" t="str">
            <v>18.021.025-0</v>
          </cell>
          <cell r="B6546" t="str">
            <v>CAIXA D'AGUA, EM FIBRA DE VIDRO, C/CAPAC. DE 300 L</v>
          </cell>
          <cell r="C6546" t="str">
            <v>UN</v>
          </cell>
        </row>
        <row r="6547">
          <cell r="A6547" t="str">
            <v>18.021.030-0</v>
          </cell>
          <cell r="B6547" t="str">
            <v>CAIXA D'AGUA, EM FIBRA DE VIDRO, C/CAPAC. DE 500 L</v>
          </cell>
          <cell r="C6547" t="str">
            <v>UN</v>
          </cell>
        </row>
        <row r="6548">
          <cell r="A6548" t="str">
            <v>18.021.035-0</v>
          </cell>
          <cell r="B6548" t="str">
            <v>CAIXA D'AGUA, EM FIBRA DE VIDRO, C/CAPAC. DE 1000 L</v>
          </cell>
          <cell r="C6548" t="str">
            <v>UN</v>
          </cell>
        </row>
        <row r="6549">
          <cell r="A6549" t="str">
            <v>18.021.040-0</v>
          </cell>
          <cell r="B6549" t="str">
            <v>CAIXA D'AGUA, EM FIBRA DE VIDRO, C/CAPAC. DE 1500 L</v>
          </cell>
          <cell r="C6549" t="str">
            <v>UN</v>
          </cell>
        </row>
        <row r="6550">
          <cell r="A6550" t="str">
            <v>18.021.999-0</v>
          </cell>
          <cell r="B6550" t="str">
            <v>FAMILIA 18.021CAIXA CIM.AMIANTO</v>
          </cell>
        </row>
        <row r="6551">
          <cell r="A6551" t="str">
            <v>18.022.010-0</v>
          </cell>
          <cell r="B6551" t="str">
            <v>BEBEDOURO OU LAVATORIO DE CONCR., FUNDIDO NO LOCAL, C/SECAOEM CALHA PRISMATICA, LARG. DE 0,40M</v>
          </cell>
          <cell r="C6551" t="str">
            <v>M</v>
          </cell>
        </row>
        <row r="6552">
          <cell r="A6552" t="str">
            <v>18.022.011-0</v>
          </cell>
          <cell r="B6552" t="str">
            <v>MESA DE CONCR. ARMADO, APARENTE, 0,80M DE LARG., 6CM DE ESP., APOIADA EM 2 MONTANTES DE SECAO 10 X 50 X 60CM</v>
          </cell>
          <cell r="C6552" t="str">
            <v>M</v>
          </cell>
        </row>
        <row r="6553">
          <cell r="A6553" t="str">
            <v>18.022.012-0</v>
          </cell>
          <cell r="B6553" t="str">
            <v>ESTRUTURA RECURVADA EM CONCR. ARMADO, FUNDIDA NO LOCAL, P/BASQUETE</v>
          </cell>
          <cell r="C6553" t="str">
            <v>PAR</v>
          </cell>
        </row>
        <row r="6554">
          <cell r="A6554" t="str">
            <v>18.022.013-0</v>
          </cell>
          <cell r="B6554" t="str">
            <v>BANCA DE CONCR. APARENTE, C/ 0,60M DE LARG. E 0,06M DE ESP.P/ 1 CUBA</v>
          </cell>
          <cell r="C6554" t="str">
            <v>M</v>
          </cell>
        </row>
        <row r="6555">
          <cell r="A6555" t="str">
            <v>18.022.015-0</v>
          </cell>
          <cell r="B6555" t="str">
            <v>MICTORIO DE CONCR. FUNDIDO NO LOCAL, C/SECAO EM CALHA PRISMATICA, LARG. DE 0,40M</v>
          </cell>
          <cell r="C6555" t="str">
            <v>M</v>
          </cell>
        </row>
        <row r="6556">
          <cell r="A6556" t="str">
            <v>18.022.999-0</v>
          </cell>
          <cell r="B6556" t="str">
            <v>FAMILIA 18022BEBEDOURO DE CONCRETO E OUTROS</v>
          </cell>
        </row>
        <row r="6557">
          <cell r="A6557" t="str">
            <v>18.023.010-0</v>
          </cell>
          <cell r="B6557" t="str">
            <v>TANQUE DE ALVEN. DE TIJ. MACICOS, REVEST. C/AZUL. BRANCO QUALIDADE EXTRA 15 X 15CM</v>
          </cell>
          <cell r="C6557" t="str">
            <v>UN</v>
          </cell>
        </row>
        <row r="6558">
          <cell r="A6558" t="str">
            <v>18.023.011-0</v>
          </cell>
          <cell r="B6558" t="str">
            <v>TANQUE P/LAVAGEM DE PANELOES, MED. 80 X 60 X 50CM, EM CONCR.APARENTE</v>
          </cell>
          <cell r="C6558" t="str">
            <v>UN</v>
          </cell>
        </row>
        <row r="6559">
          <cell r="A6559" t="str">
            <v>18.023.012-0</v>
          </cell>
          <cell r="B6559" t="str">
            <v>TANQUE DE ALVEN. DE TIJ. FURADO, MED. 50 X 50 X 70CM</v>
          </cell>
          <cell r="C6559" t="str">
            <v>UN</v>
          </cell>
        </row>
        <row r="6560">
          <cell r="A6560" t="str">
            <v>18.023.013-0</v>
          </cell>
          <cell r="B6560" t="str">
            <v>BALCAO P/PASSAGEM DE ALIMENTOS, EM CONCR. APARENTE, GUARN. EM MAD. DE LEI</v>
          </cell>
          <cell r="C6560" t="str">
            <v>M</v>
          </cell>
        </row>
        <row r="6561">
          <cell r="A6561" t="str">
            <v>18.023.014-0</v>
          </cell>
          <cell r="B6561" t="str">
            <v>BANCA DE APOIO DE PANELAS, DE 0,60M DE LARG., ACAB. C/AZUL.BRANCO 15 X 15CM E CIMENTADO</v>
          </cell>
          <cell r="C6561" t="str">
            <v>M2</v>
          </cell>
        </row>
        <row r="6562">
          <cell r="A6562" t="str">
            <v>18.023.020-0</v>
          </cell>
          <cell r="B6562" t="str">
            <v>BANCA DE APOIO DE PANELAS, DE 0,60M DE LARG. ACAB. EM PC. DEMACARANDUBA DE 4CM DE ESP.</v>
          </cell>
          <cell r="C6562" t="str">
            <v>M2</v>
          </cell>
        </row>
        <row r="6563">
          <cell r="A6563" t="str">
            <v>18.023.999-0</v>
          </cell>
          <cell r="B6563" t="str">
            <v>FAMILIA 18.023TANQUE ALVENARIA</v>
          </cell>
        </row>
        <row r="6564">
          <cell r="A6564" t="str">
            <v>18.024.001-0</v>
          </cell>
          <cell r="B6564" t="str">
            <v>BALCAO DE ATENDIMENTO EM CONCR. APARENTE, JAN. GUILHOTINA EM3 MOD., DE CEDRO</v>
          </cell>
          <cell r="C6564" t="str">
            <v>M2</v>
          </cell>
        </row>
        <row r="6565">
          <cell r="A6565" t="str">
            <v>18.024.002-0</v>
          </cell>
          <cell r="B6565" t="str">
            <v>BALCAO DE ATENDIMENTO EM CONCR. APARENTE, C/PASSAGEM, JAN. GUILHOTINA, PORTA DE 3CM DE ESP.</v>
          </cell>
          <cell r="C6565" t="str">
            <v>M2</v>
          </cell>
        </row>
        <row r="6566">
          <cell r="A6566" t="str">
            <v>18.024.010-0</v>
          </cell>
          <cell r="B6566" t="str">
            <v>TANQUE DE ALVEN. DE TIJ. E CX. DE DECANTACAO, MED. 80 X 65 X54CM E 50 X 45 X 40CM</v>
          </cell>
          <cell r="C6566" t="str">
            <v>UN</v>
          </cell>
        </row>
        <row r="6567">
          <cell r="A6567" t="str">
            <v>18.024.999-0</v>
          </cell>
          <cell r="B6567" t="str">
            <v>FAMILIA 18.024BALCAO ATEND.</v>
          </cell>
        </row>
        <row r="6568">
          <cell r="A6568" t="str">
            <v>18.025.001-0</v>
          </cell>
          <cell r="B6568" t="str">
            <v>BEBEDOURO ELETR. DE PRESSAO, EM ACO INOX, MODELO DE PE, ADULTO/CRIANCA, CAPAC. DE 80 L/H</v>
          </cell>
          <cell r="C6568" t="str">
            <v>UN</v>
          </cell>
        </row>
        <row r="6569">
          <cell r="A6569" t="str">
            <v>18.025.005-0</v>
          </cell>
          <cell r="B6569" t="str">
            <v>BEBEDOURO ELETR. DE PRESSAO, EM ACO INOX, MODELO DE PE, ADULTO, CAPAC. DE 40 L/H, C/ 2 TORNEIRAS</v>
          </cell>
          <cell r="C6569" t="str">
            <v>UN</v>
          </cell>
        </row>
        <row r="6570">
          <cell r="A6570" t="str">
            <v>18.025.999-0</v>
          </cell>
          <cell r="B6570" t="str">
            <v>FAMILIA 18.025.APARELHOS ELETRICOS</v>
          </cell>
        </row>
        <row r="6571">
          <cell r="A6571" t="str">
            <v>18.026.008-0</v>
          </cell>
          <cell r="B6571" t="str">
            <v>APARELHO DE AR CONDICIONADO DE 30.000BTU/H, 220V, 3HP</v>
          </cell>
          <cell r="C6571" t="str">
            <v>UN</v>
          </cell>
        </row>
        <row r="6572">
          <cell r="A6572" t="str">
            <v>18.026.010-0</v>
          </cell>
          <cell r="B6572" t="str">
            <v>APARELHO DE AR CONDICIONADO DE 18.000BTU/H, 220V, 2HP</v>
          </cell>
          <cell r="C6572" t="str">
            <v>UN</v>
          </cell>
        </row>
        <row r="6573">
          <cell r="A6573" t="str">
            <v>18.026.012-0</v>
          </cell>
          <cell r="B6573" t="str">
            <v>APARELHO DE AR CONDICIONADO DE 12.000BTU/H, 110/220V, 1HP</v>
          </cell>
          <cell r="C6573" t="str">
            <v>UN</v>
          </cell>
        </row>
        <row r="6574">
          <cell r="A6574" t="str">
            <v>18.026.015-0</v>
          </cell>
          <cell r="B6574" t="str">
            <v>APARELHO DE AR CONDICIONADO DE 10.000BTU/H, 110/220V, 1HP</v>
          </cell>
          <cell r="C6574" t="str">
            <v>UN</v>
          </cell>
        </row>
        <row r="6575">
          <cell r="A6575" t="str">
            <v>18.026.020-0</v>
          </cell>
          <cell r="B6575" t="str">
            <v>APARELHO DE AR CONDICIONADO DE 7.500BTU/H, 110V, 3/4HP</v>
          </cell>
          <cell r="C6575" t="str">
            <v>UN</v>
          </cell>
        </row>
        <row r="6576">
          <cell r="A6576" t="str">
            <v>18.026.999-0</v>
          </cell>
          <cell r="B6576" t="str">
            <v>FAMILIA 18.026AR CONDICIONADO</v>
          </cell>
        </row>
        <row r="6577">
          <cell r="A6577" t="str">
            <v>18.027.089-0</v>
          </cell>
          <cell r="B6577" t="str">
            <v>LUMINARIA FECHADA, P/ILUMINACAO DE RUAS, C/LAMPADA A VAPOR DE MERCURIO E REATOR DE PARTIDA RAPIDA</v>
          </cell>
          <cell r="C6577" t="str">
            <v>UN</v>
          </cell>
        </row>
        <row r="6578">
          <cell r="A6578" t="str">
            <v>18.027.092-0</v>
          </cell>
          <cell r="B6578" t="str">
            <v>LUMINARIA FECHADA, P/ILUMINACAO DE RUAS, C/LAMPADA A VAPOR DE MERCURIO, REATOR DE PARTIDA RAPIDA E BRACO EM TUBO GALV.</v>
          </cell>
          <cell r="C6578" t="str">
            <v>UN</v>
          </cell>
        </row>
        <row r="6579">
          <cell r="A6579" t="str">
            <v>18.027.095-0</v>
          </cell>
          <cell r="B6579" t="str">
            <v>LUMINARIA FECHADA, P/ILUMINACAO DE QUADRA DE ESPORTES, C/LAMPADA A VAPOR DE MERCURIO E REATOR DE PARTIDA RAPIDA</v>
          </cell>
          <cell r="C6579" t="str">
            <v>UN</v>
          </cell>
        </row>
        <row r="6580">
          <cell r="A6580" t="str">
            <v>18.027.098-0</v>
          </cell>
          <cell r="B6580" t="str">
            <v>LUMINARIA ABERTA, P/ILUMINACAO DE RUAS, P/LAMPADA A VAPOR DEMERCURIO ATE 400W E MISTA ATE 500W</v>
          </cell>
          <cell r="C6580" t="str">
            <v>UN</v>
          </cell>
        </row>
        <row r="6581">
          <cell r="A6581" t="str">
            <v>18.027.100-0</v>
          </cell>
          <cell r="B6581" t="str">
            <v>LUMINARIA ABERTA, P/ILUMINACAO DE RUAS, P/LAMPADA A VAPOR DEMERCURIO E MISTA ATE 250W</v>
          </cell>
          <cell r="C6581" t="str">
            <v>UN</v>
          </cell>
        </row>
        <row r="6582">
          <cell r="A6582" t="str">
            <v>18.027.110-0</v>
          </cell>
          <cell r="B6582" t="str">
            <v>LUMINARIA A PROVA DE GASES, VAPORES E POS, P/LAMPADA STANDARD ATE 300W, MISTA OU A VAPOR DE MERCURIO ATE 250W</v>
          </cell>
          <cell r="C6582" t="str">
            <v>UN</v>
          </cell>
        </row>
        <row r="6583">
          <cell r="A6583" t="str">
            <v>18.027.112-0</v>
          </cell>
          <cell r="B6583" t="str">
            <v>LUMINARIA A PROVA DE GASES, VAPORES E POS, P/PAREDE E LAMPADA STANDARD ATE 300W, MISTA OU A VAPOR DE MERCURIO ATE 250W</v>
          </cell>
          <cell r="C6583" t="str">
            <v>UN</v>
          </cell>
        </row>
        <row r="6584">
          <cell r="A6584" t="str">
            <v>18.027.120-0</v>
          </cell>
          <cell r="B6584" t="str">
            <v>LUMINARIA A PROVA DE EXPLOSAO, P/LAMPADA STANDARD ATE 200W,MISTA OU A VAPOR DE MERCURIO ATE 250W</v>
          </cell>
          <cell r="C6584" t="str">
            <v>UN</v>
          </cell>
        </row>
        <row r="6585">
          <cell r="A6585" t="str">
            <v>18.027.125-0</v>
          </cell>
          <cell r="B6585" t="str">
            <v>LUMINARIA A PROVA DE EXPLOSAO, P/PAREDE E LAMPADA STANDARD ATE 200W, MISTA OU A VAPOR DE MERCURIO ATE 250W</v>
          </cell>
          <cell r="C6585" t="str">
            <v>UN</v>
          </cell>
        </row>
        <row r="6586">
          <cell r="A6586" t="str">
            <v>18.027.130-0</v>
          </cell>
          <cell r="B6586" t="str">
            <v>PROJETOR P/QUADRAS, LENTE EM VIDRO TEMPERADO, P/LAMPADA STANDARD DE 500W OU MISTA DE 250W</v>
          </cell>
          <cell r="C6586" t="str">
            <v>UN</v>
          </cell>
        </row>
        <row r="6587">
          <cell r="A6587" t="str">
            <v>18.027.135-0</v>
          </cell>
          <cell r="B6587" t="str">
            <v>PROJETOR P/QUADRAS, LENTE EM VIDRO TEMPERADO, P/LAMPADA STANDARD DE 200W</v>
          </cell>
          <cell r="C6587" t="str">
            <v>UN</v>
          </cell>
        </row>
        <row r="6588">
          <cell r="A6588" t="str">
            <v>18.027.140-0</v>
          </cell>
          <cell r="B6588" t="str">
            <v>LUMINARIA P/SINALIZACAO DE GARAGEM, DUPLA, GLOBO EM PLAST. ROSQUEADO AO CORPO, P/LAMPADA STANDARD DE 60W</v>
          </cell>
          <cell r="C6588" t="str">
            <v>UN</v>
          </cell>
        </row>
        <row r="6589">
          <cell r="A6589" t="str">
            <v>18.027.145-0</v>
          </cell>
          <cell r="B6589" t="str">
            <v>RELE FOTOELETRICO, P/COMANDO DE ILUMINACAO EXT., NA TENSAO DE 220V E CARGA MAXIMA DE 1000W</v>
          </cell>
          <cell r="C6589" t="str">
            <v>UN</v>
          </cell>
        </row>
        <row r="6590">
          <cell r="A6590" t="str">
            <v>18.027.200-0</v>
          </cell>
          <cell r="B6590" t="str">
            <v>LUMINARIA DE SOBREPOR, TIPO CALHA, EQUIPADA C/REATOR DE PARTIDA RAPIDA E LAMPADA FLUORESCENTE DE 1 X 20W</v>
          </cell>
          <cell r="C6590" t="str">
            <v>UN</v>
          </cell>
        </row>
        <row r="6591">
          <cell r="A6591" t="str">
            <v>18.027.202-0</v>
          </cell>
          <cell r="B6591" t="str">
            <v>LUMINARIA DE SOBREPOR, TIPO CALHA, EQUIPADA C/REATOR DE PARTIDA RAPIDA E LAMPADA FLUORESCENTE DE 2 X 20W</v>
          </cell>
          <cell r="C6591" t="str">
            <v>UN</v>
          </cell>
        </row>
        <row r="6592">
          <cell r="A6592" t="str">
            <v>18.027.204-0</v>
          </cell>
          <cell r="B6592" t="str">
            <v>LUMINARIA DE SOBREPOR, TIPO CALHA, EQUIPADA C/REATOR DE PARTIDA RAPIDA E LAMPADA FLUORESCENTE DE 3 X 20W</v>
          </cell>
          <cell r="C6592" t="str">
            <v>UN</v>
          </cell>
        </row>
        <row r="6593">
          <cell r="A6593" t="str">
            <v>18.027.206-0</v>
          </cell>
          <cell r="B6593" t="str">
            <v>LUMINARIA DE SOBREPOR, TIPO CALHA, EQUIPADA C/REATOR DE PARTIDA RAPIDA E LAMPADA FLUORESCENTE DE 4 X 20W</v>
          </cell>
          <cell r="C6593" t="str">
            <v>UN</v>
          </cell>
        </row>
        <row r="6594">
          <cell r="A6594" t="str">
            <v>18.027.208-0</v>
          </cell>
          <cell r="B6594" t="str">
            <v>LUMINARIA DE SOBREPOR, TIPO CALHA, EQUIPADA C/REATOR DE PARTIDA RAPIDA E LAMPADA FLUORESCENTE DE 1 X 40W</v>
          </cell>
          <cell r="C6594" t="str">
            <v>UN</v>
          </cell>
        </row>
        <row r="6595">
          <cell r="A6595" t="str">
            <v>18.027.210-0</v>
          </cell>
          <cell r="B6595" t="str">
            <v>LUMINARIA DE SOBREPOR, TIPO CALHA, EQUIPADA C/REATOR DE PARTIDA RAPIDA E LAMPADA FLUORESCENTE DE 2 X 40W</v>
          </cell>
          <cell r="C6595" t="str">
            <v>UN</v>
          </cell>
        </row>
        <row r="6596">
          <cell r="A6596" t="str">
            <v>18.027.212-0</v>
          </cell>
          <cell r="B6596" t="str">
            <v>LUMINARIA DE SOBREPOR, TIPO CALHA, EQUIPADA C/REATOR DE PARTIDA RAPIDA E LAMPADA FLUORESCENTE DE 3 X 40W</v>
          </cell>
          <cell r="C6596" t="str">
            <v>UN</v>
          </cell>
        </row>
        <row r="6597">
          <cell r="A6597" t="str">
            <v>18.027.214-0</v>
          </cell>
          <cell r="B6597" t="str">
            <v>LUMINARIA DE SOBREPOR, TIPO CALHA, EQUIPADA C/REATOR DE PARTIDA RAPIDA E LAMPADA FLUORESCENTE DE 4 X 40W</v>
          </cell>
          <cell r="C6597" t="str">
            <v>UN</v>
          </cell>
        </row>
        <row r="6598">
          <cell r="A6598" t="str">
            <v>18.027.220-0</v>
          </cell>
          <cell r="B6598" t="str">
            <v>LUMINARIA DE SOBREPOR, TIPO CALHA, EQUIPADA C/STARTER, REATOR CONVENCIONAL E LAMPADA FLUORESCENTE DE 1 X 20W</v>
          </cell>
          <cell r="C6598" t="str">
            <v>UN</v>
          </cell>
        </row>
        <row r="6599">
          <cell r="A6599" t="str">
            <v>18.027.222-0</v>
          </cell>
          <cell r="B6599" t="str">
            <v>LUMINARIA DE SOBREPOR, TIPO CALHA, EQUIPADA C/STARTER, REATOR CONVENCIONAL E LAMPADA FLUORESCENTE DE 2 X 20W</v>
          </cell>
          <cell r="C6599" t="str">
            <v>UN</v>
          </cell>
        </row>
        <row r="6600">
          <cell r="A6600" t="str">
            <v>18.027.224-0</v>
          </cell>
          <cell r="B6600" t="str">
            <v>LUMINARIA DE SOBREPOR, TIPO CALHA, EQUIPADA C/STARTER, REATOR CONVENCIONAL E LAMPADA FLUORESCENTE DE 3 X 20W</v>
          </cell>
          <cell r="C6600" t="str">
            <v>UN</v>
          </cell>
        </row>
        <row r="6601">
          <cell r="A6601" t="str">
            <v>18.027.226-0</v>
          </cell>
          <cell r="B6601" t="str">
            <v>LUMINARIA DE SOBREPOR, TIPO CALHA, EQUIPADA C/STARTER, REATOR CONVENCIONAL E LAMPADA FLUORESCENTE DE 4 X 20W</v>
          </cell>
          <cell r="C6601" t="str">
            <v>UN</v>
          </cell>
        </row>
        <row r="6602">
          <cell r="A6602" t="str">
            <v>18.027.228-0</v>
          </cell>
          <cell r="B6602" t="str">
            <v>LUMINARIA DE SOBREPOR, TIPO CALHA, EQUIPADA C/STARTER, REATOR CONVENCIONAL E LAMPADA FLUORESCENTE DE 1 X 40W</v>
          </cell>
          <cell r="C6602" t="str">
            <v>UN</v>
          </cell>
        </row>
        <row r="6603">
          <cell r="A6603" t="str">
            <v>18.027.230-0</v>
          </cell>
          <cell r="B6603" t="str">
            <v>LUMINARIA DE SOBREPOR, TIPO CALHA, EQUIPADA C/STARTER, REATOR CONVENCIONAL E LAMPADA FLUORESCENTE DE 2 X 40W</v>
          </cell>
          <cell r="C6603" t="str">
            <v>UN</v>
          </cell>
        </row>
        <row r="6604">
          <cell r="A6604" t="str">
            <v>18.027.232-0</v>
          </cell>
          <cell r="B6604" t="str">
            <v>LUMINARIA DE SOBREPOR, TIPO CALHA, EQUIPADA C/STARTER, REATOR CONVENCIONAL E LAMPADA FLUORESCENTE DE 3 X 40W</v>
          </cell>
          <cell r="C6604" t="str">
            <v>UN</v>
          </cell>
        </row>
        <row r="6605">
          <cell r="A6605" t="str">
            <v>18.027.234-0</v>
          </cell>
          <cell r="B6605" t="str">
            <v>LUMINARIA DE SOBREPOR, TIPO CALHA, EQUIPADA C/STARTER, REATOR CONVENCIONAL E LAMPADA FLUORESCENTE DE 4 X 40W</v>
          </cell>
          <cell r="C6605" t="str">
            <v>UN</v>
          </cell>
        </row>
        <row r="6606">
          <cell r="A6606" t="str">
            <v>18.027.240-0</v>
          </cell>
          <cell r="B6606" t="str">
            <v>LUMINARIA DE EMBUTIR, TIPO CALHA, EQUIPADA C/REATOR DE PARTIDA RAPIDA E LAMPADA FLUORESCENTE DE 1 X 20W</v>
          </cell>
          <cell r="C6606" t="str">
            <v>UN</v>
          </cell>
        </row>
        <row r="6607">
          <cell r="A6607" t="str">
            <v>18.027.242-0</v>
          </cell>
          <cell r="B6607" t="str">
            <v>LUMINARIA DE EMBUTIR, TIPO CALHA, EQUIPADA C/REATOR DE PARTIDA RAPIDA E LAMPADA FLUORESCENTE DE 2 X 20W</v>
          </cell>
          <cell r="C6607" t="str">
            <v>UN</v>
          </cell>
        </row>
        <row r="6608">
          <cell r="A6608" t="str">
            <v>18.027.244-0</v>
          </cell>
          <cell r="B6608" t="str">
            <v>LUMINARIA DE EMBUTIR, TIPO CALHA, EQUIPADA C/REATOR DE PARTIDA RAPIDA E LAMPADA FLUORESCENTE DE 3 X 20W</v>
          </cell>
          <cell r="C6608" t="str">
            <v>UN</v>
          </cell>
        </row>
        <row r="6609">
          <cell r="A6609" t="str">
            <v>18.027.246-0</v>
          </cell>
          <cell r="B6609" t="str">
            <v>LUMINARIA DE EMBUTIR, TIPO CALHA, EQUIPADA C/REATOR DE PARTIDA RAPIDA E LAMPADA FLUORESCENTE DE 4 X 20W</v>
          </cell>
          <cell r="C6609" t="str">
            <v>UN</v>
          </cell>
        </row>
        <row r="6610">
          <cell r="A6610" t="str">
            <v>18.027.248-0</v>
          </cell>
          <cell r="B6610" t="str">
            <v>LUMINARIA DE EMBUTIR, TIPO CALHA, EQUIPADA C/REATOR DE PARTIDA RAPIDA E LAMPADA FLUORESCENTE DE 1 X 40W</v>
          </cell>
          <cell r="C6610" t="str">
            <v>UN</v>
          </cell>
        </row>
        <row r="6611">
          <cell r="A6611" t="str">
            <v>18.027.250-0</v>
          </cell>
          <cell r="B6611" t="str">
            <v>LUMINARIA DE EMBUTIR, TIPO CALHA, EQUIPADA C/REATOR DE PARTIDA RAPIDA E LAMPADA FLUORESCENTE DE 2 X 40W</v>
          </cell>
          <cell r="C6611" t="str">
            <v>UN</v>
          </cell>
        </row>
        <row r="6612">
          <cell r="A6612" t="str">
            <v>18.027.252-0</v>
          </cell>
          <cell r="B6612" t="str">
            <v>LUMINARIA DE EMBUTIR, TIPO CALHA, EQUIPADA C/REATOR DE PARTIDA RAPIDA E LAMPADA FLUORESCENTE DE 3 X 40W</v>
          </cell>
          <cell r="C6612" t="str">
            <v>UN</v>
          </cell>
        </row>
        <row r="6613">
          <cell r="A6613" t="str">
            <v>18.027.254-0</v>
          </cell>
          <cell r="B6613" t="str">
            <v>LUMINARIA DE EMBUTIR, TIPO CALHA, EQUIPADA C/REATOR DE PARTIDA RAPIDA E LAMPADA FLUORESCENTE DE 4 X 40W</v>
          </cell>
          <cell r="C6613" t="str">
            <v>UN</v>
          </cell>
        </row>
        <row r="6614">
          <cell r="A6614" t="str">
            <v>18.027.260-0</v>
          </cell>
          <cell r="B6614" t="str">
            <v>LUMINARIA DE EMBUTIR, TIPO CALHA, EQUIPADA C/STARTER, REATORCONVENCIONAL E LAMPADA FLUORESCENTE DE 1 X 20W</v>
          </cell>
          <cell r="C6614" t="str">
            <v>UN</v>
          </cell>
        </row>
        <row r="6615">
          <cell r="A6615" t="str">
            <v>18.027.262-0</v>
          </cell>
          <cell r="B6615" t="str">
            <v>LUMINARIA DE EMBUTIR, TIPO CALHA, EQUIPADA C/STARTER, REATORCONVENCIONAL E LAMPADA FLUORESCENTE DE 2 X 20W</v>
          </cell>
          <cell r="C6615" t="str">
            <v>UN</v>
          </cell>
        </row>
        <row r="6616">
          <cell r="A6616" t="str">
            <v>18.027.264-0</v>
          </cell>
          <cell r="B6616" t="str">
            <v>LUMINARIA DE EMBUTIR, TIPO CALHA, EQUIPADA C/STARTER, REATORCONVENCIONAL E LAMPADA FLUORESCENTE DE 3 X 20W</v>
          </cell>
          <cell r="C6616" t="str">
            <v>UN</v>
          </cell>
        </row>
        <row r="6617">
          <cell r="A6617" t="str">
            <v>18.027.266-0</v>
          </cell>
          <cell r="B6617" t="str">
            <v>LUMINARIA DE EMBUTIR, TIPO CALHA, EQUIPADA C/STARTER, REATORCONVENCIONAL E LAMPADA FLUORESCENTE DE 4 X 20W</v>
          </cell>
          <cell r="C6617" t="str">
            <v>UN</v>
          </cell>
        </row>
        <row r="6618">
          <cell r="A6618" t="str">
            <v>18.027.268-0</v>
          </cell>
          <cell r="B6618" t="str">
            <v>LUMINARIA DE EMBUTIR, TIPO CALHA, EQUIPADA C/STARTER, REATORCONVENCIONAL E LAMPADA FLUORESCENTE DE 1 X 40W</v>
          </cell>
          <cell r="C6618" t="str">
            <v>UN</v>
          </cell>
        </row>
        <row r="6619">
          <cell r="A6619" t="str">
            <v>18.027.270-0</v>
          </cell>
          <cell r="B6619" t="str">
            <v>LUMINARIA DE EMBUTIR, TIPO CALHA, EQUIPADA C/STARTER, REATORCONVENCIONAL E LAMPADA FLUORESCENTE DE 2 X 40W</v>
          </cell>
          <cell r="C6619" t="str">
            <v>UN</v>
          </cell>
        </row>
        <row r="6620">
          <cell r="A6620" t="str">
            <v>18.027.272-0</v>
          </cell>
          <cell r="B6620" t="str">
            <v>LUMINARIA DE EMBUTIR, TIPO CALHA, EQUIPADA C/STARTER, REATORCONVENCIONAL E LAMPADA FLUORESCENTE DE 3 X 40W</v>
          </cell>
          <cell r="C6620" t="str">
            <v>UN</v>
          </cell>
        </row>
        <row r="6621">
          <cell r="A6621" t="str">
            <v>18.027.274-0</v>
          </cell>
          <cell r="B6621" t="str">
            <v>LUMINARIA DE EMBUTIR, TIPO CALHA, EQUIPADA C/STARTER, REATORCONVENCIONAL E LAMPADA FLUORESCENTE DE 4 X 40W</v>
          </cell>
          <cell r="C6621" t="str">
            <v>UN</v>
          </cell>
        </row>
        <row r="6622">
          <cell r="A6622" t="str">
            <v>18.027.280-0</v>
          </cell>
          <cell r="B6622" t="str">
            <v>ARANDELA, DE PAREDE, C/RECEPTACULO P/LAMPADA INCANDESCENTE,REFLETOR EM MAT. ANTI-FERRUGEM E BRACO DE ALUMINIO ANODIZADO</v>
          </cell>
          <cell r="C6622" t="str">
            <v>UN</v>
          </cell>
        </row>
        <row r="6623">
          <cell r="A6623" t="str">
            <v>18.027.290-0</v>
          </cell>
          <cell r="B6623" t="str">
            <v>GLOBO ESFERICO, PLAFONIER REPUXADO DE ALUMINIO C/DIFUSOR EMBASE DE VIDRO LEITOSO DE 4" X 6"</v>
          </cell>
          <cell r="C6623" t="str">
            <v>UN</v>
          </cell>
        </row>
        <row r="6624">
          <cell r="A6624" t="str">
            <v>18.027.292-0</v>
          </cell>
          <cell r="B6624" t="str">
            <v>GLOBO ESFERICO, PLAFONIER REPUXADO DE ALUMINIO C/DIFUSOR EMBASE DE VIDRO LEITOSO DE 4" X 8"</v>
          </cell>
          <cell r="C6624" t="str">
            <v>UN</v>
          </cell>
        </row>
        <row r="6625">
          <cell r="A6625" t="str">
            <v>18.027.295-0</v>
          </cell>
          <cell r="B6625" t="str">
            <v>GLOBO ESFERICO EM PLAST., DE 6" E PLAFONIER EM ALUMINIO</v>
          </cell>
          <cell r="C6625" t="str">
            <v>UN</v>
          </cell>
        </row>
        <row r="6626">
          <cell r="A6626" t="str">
            <v>18.027.999-0</v>
          </cell>
          <cell r="B6626" t="str">
            <v>FAMILIA 18.027LUMINARIAS</v>
          </cell>
        </row>
        <row r="6627">
          <cell r="A6627" t="str">
            <v>18.028.001-0</v>
          </cell>
          <cell r="B6627" t="str">
            <v>TRANSFORMADOR DE DISTRIB. DE 30KVA, TRIFASICO, 60HZ, CLASSE15KV</v>
          </cell>
          <cell r="C6627" t="str">
            <v>UN</v>
          </cell>
        </row>
        <row r="6628">
          <cell r="A6628" t="str">
            <v>18.028.005-0</v>
          </cell>
          <cell r="B6628" t="str">
            <v>TRANSFORMADOR DE DISTRIB. DE 45KVA, TRIFASICO, 60HZ, CLASSE15KV</v>
          </cell>
          <cell r="C6628" t="str">
            <v>UN</v>
          </cell>
        </row>
        <row r="6629">
          <cell r="A6629" t="str">
            <v>18.028.010-0</v>
          </cell>
          <cell r="B6629" t="str">
            <v>TRANSFORMADOR DE DISTRIB. DE 75KVA, TRIFASICO, 60HZ, CLASSE15KV</v>
          </cell>
          <cell r="C6629" t="str">
            <v>UN</v>
          </cell>
        </row>
        <row r="6630">
          <cell r="A6630" t="str">
            <v>18.028.015-0</v>
          </cell>
          <cell r="B6630" t="str">
            <v>TRANSFORMADOR DE DISTRIB. DE 112,5KVA, TRIFASICO, 60HZ, CLASSE 15KV</v>
          </cell>
          <cell r="C6630" t="str">
            <v>UN</v>
          </cell>
        </row>
        <row r="6631">
          <cell r="A6631" t="str">
            <v>18.028.020-0</v>
          </cell>
          <cell r="B6631" t="str">
            <v>TRANSFORMADOR DE DISTRIB. DE 150KVA, TRIFASICO, 60HZ, CLASSE15KV</v>
          </cell>
          <cell r="C6631" t="str">
            <v>UN</v>
          </cell>
        </row>
        <row r="6632">
          <cell r="A6632" t="str">
            <v>18.028.025-0</v>
          </cell>
          <cell r="B6632" t="str">
            <v>TRANSFORMADOR DE DISTRIB. DE 225KVA, TRIFASICO, 60HZ, CLASSE15KV</v>
          </cell>
          <cell r="C6632" t="str">
            <v>UN</v>
          </cell>
        </row>
        <row r="6633">
          <cell r="A6633" t="str">
            <v>18.028.030-0</v>
          </cell>
          <cell r="B6633" t="str">
            <v>TRANSFORMADOR DE DISTRIB. DE 300KVA, TRIFASICO, 60HZ, CLASSE15KV</v>
          </cell>
          <cell r="C6633" t="str">
            <v>UN</v>
          </cell>
        </row>
        <row r="6634">
          <cell r="A6634" t="str">
            <v>18.028.035-0</v>
          </cell>
          <cell r="B6634" t="str">
            <v>TRANSFORMADOR DE DISTRIB. DE 500KVA, TRIFASICO, 60HZ, CLASSE15KV</v>
          </cell>
          <cell r="C6634" t="str">
            <v>UN</v>
          </cell>
        </row>
        <row r="6635">
          <cell r="A6635" t="str">
            <v>18.028.040-0</v>
          </cell>
          <cell r="B6635" t="str">
            <v>TRANSFORMADOR DE DISTRIB. DE 750KVA, TRIFASICO, 60HZ, CLASSE15KV</v>
          </cell>
          <cell r="C6635" t="str">
            <v>UN</v>
          </cell>
        </row>
        <row r="6636">
          <cell r="A6636" t="str">
            <v>18.028.050-0</v>
          </cell>
          <cell r="B6636" t="str">
            <v>TRANSFORMADOR DE DISTRIB. DE 1000KVA, TRIFASICO, 60HZ, CLASSE 15KV</v>
          </cell>
          <cell r="C6636" t="str">
            <v>UN</v>
          </cell>
        </row>
        <row r="6637">
          <cell r="A6637" t="str">
            <v>18.028.999-0</v>
          </cell>
          <cell r="B6637" t="str">
            <v>FAMILIA 18.028TRANSFORMADORES</v>
          </cell>
        </row>
        <row r="6638">
          <cell r="A6638" t="str">
            <v>18.029.005-0</v>
          </cell>
          <cell r="B6638" t="str">
            <v>BOMBA HIDR. CENTRIFUGA, C/MOTOR ELETR., POTENCIA DE 1/3CV</v>
          </cell>
          <cell r="C6638" t="str">
            <v>UN</v>
          </cell>
        </row>
        <row r="6639">
          <cell r="A6639" t="str">
            <v>18.029.010-0</v>
          </cell>
          <cell r="B6639" t="str">
            <v>BOMBA HIDR. CENTRIFUGA, C/MOTOR ELETR., POTENCIA DE 0,5CV</v>
          </cell>
          <cell r="C6639" t="str">
            <v>UN</v>
          </cell>
        </row>
        <row r="6640">
          <cell r="A6640" t="str">
            <v>18.029.012-0</v>
          </cell>
          <cell r="B6640" t="str">
            <v>BOMBA HIDR. CENTRIFUGA, C/MOTOR ELETR., POTENCIA DE 3/4CV</v>
          </cell>
          <cell r="C6640" t="str">
            <v>UN</v>
          </cell>
        </row>
        <row r="6641">
          <cell r="A6641" t="str">
            <v>18.029.015-0</v>
          </cell>
          <cell r="B6641" t="str">
            <v>BOMBA HIDR. CENTRIFUGA, C/MOTOR ELETR., POTENCIA DE 1CV</v>
          </cell>
          <cell r="C6641" t="str">
            <v>UN</v>
          </cell>
        </row>
        <row r="6642">
          <cell r="A6642" t="str">
            <v>18.029.020-0</v>
          </cell>
          <cell r="B6642" t="str">
            <v>BOMBA HIDR. CENTRIFUGA, C/MOTOR ELETR., POTENCIA DE 1,5CV</v>
          </cell>
          <cell r="C6642" t="str">
            <v>UN</v>
          </cell>
        </row>
        <row r="6643">
          <cell r="A6643" t="str">
            <v>18.029.025-0</v>
          </cell>
          <cell r="B6643" t="str">
            <v>BOMBA HIDR. CENTRIFUGA, C/MOTOR ELETR., POTENCIA DE 2CV</v>
          </cell>
          <cell r="C6643" t="str">
            <v>UN</v>
          </cell>
        </row>
        <row r="6644">
          <cell r="A6644" t="str">
            <v>18.029.030-0</v>
          </cell>
          <cell r="B6644" t="str">
            <v>BOMBA HIDR. CENTRIFUGA, C/MOTOR ELETR., POTENCIA DE 3CV</v>
          </cell>
          <cell r="C6644" t="str">
            <v>UN</v>
          </cell>
        </row>
        <row r="6645">
          <cell r="A6645" t="str">
            <v>18.029.035-0</v>
          </cell>
          <cell r="B6645" t="str">
            <v>BOMBA HIDR. CENTRIFUGA, C/MOTOR ELETR., POTENCIA DE 5CV</v>
          </cell>
          <cell r="C6645" t="str">
            <v>UN</v>
          </cell>
        </row>
        <row r="6646">
          <cell r="A6646" t="str">
            <v>18.029.040-0</v>
          </cell>
          <cell r="B6646" t="str">
            <v>BOMBA HIDR. CENTRIFUGA, C/MOTOR ELETR., POTENCIA DE 10CV</v>
          </cell>
          <cell r="C6646" t="str">
            <v>UN</v>
          </cell>
        </row>
        <row r="6647">
          <cell r="A6647" t="str">
            <v>18.029.070-0</v>
          </cell>
          <cell r="B6647" t="str">
            <v>BOMBA CENTRIFUGA SUBMERSA, P/AGUAS SERVIDAS, DE 0,5CV, 110 /220V</v>
          </cell>
          <cell r="C6647" t="str">
            <v>UN</v>
          </cell>
        </row>
        <row r="6648">
          <cell r="A6648" t="str">
            <v>18.029.075-0</v>
          </cell>
          <cell r="B6648" t="str">
            <v>BOMBA CENTRIFUGA SUBMERSA, P/AGUAS SERVIDAS, DE 1CV, 110 / 220V</v>
          </cell>
          <cell r="C6648" t="str">
            <v>UN</v>
          </cell>
        </row>
        <row r="6649">
          <cell r="A6649" t="str">
            <v>18.029.080-0</v>
          </cell>
          <cell r="B6649" t="str">
            <v>BOMBA CENTRIFUGA SUBMERSA, P/AGUAS SERVIDAS, DE 2CV, 220V</v>
          </cell>
          <cell r="C6649" t="str">
            <v>UN</v>
          </cell>
        </row>
        <row r="6650">
          <cell r="A6650" t="str">
            <v>18.029.085-0</v>
          </cell>
          <cell r="B6650" t="str">
            <v>BOMBA CENTRIFUGA SUBMERSA, P/AGUAS SERVIDAS, DE 4CV, 220 / 380V</v>
          </cell>
          <cell r="C6650" t="str">
            <v>UN</v>
          </cell>
        </row>
        <row r="6651">
          <cell r="A6651" t="str">
            <v>18.029.105-0</v>
          </cell>
          <cell r="B6651" t="str">
            <v>BOMBA CENTRIFUGA SUBMERSA, P/AGUAS FECAIS DE 0,5CV, 110 / 220V</v>
          </cell>
          <cell r="C6651" t="str">
            <v>UN</v>
          </cell>
        </row>
        <row r="6652">
          <cell r="A6652" t="str">
            <v>18.029.110-0</v>
          </cell>
          <cell r="B6652" t="str">
            <v>BOMBA CENTRIFUGA SUBMERSA, P/AGUAS FECAIS, DE 1CV, 220V</v>
          </cell>
          <cell r="C6652" t="str">
            <v>UN</v>
          </cell>
        </row>
        <row r="6653">
          <cell r="A6653" t="str">
            <v>18.029.115-0</v>
          </cell>
          <cell r="B6653" t="str">
            <v>BOMBA CENTRIFUGA SUBMERSA, P/AGUAS FECAIS, DE 2CV, 220V</v>
          </cell>
          <cell r="C6653" t="str">
            <v>UN</v>
          </cell>
        </row>
        <row r="6654">
          <cell r="A6654" t="str">
            <v>18.029.120-0</v>
          </cell>
          <cell r="B6654" t="str">
            <v>BOMBA AUTO-ASPIRANTE, P/AGUA LIMPA, DE 1/3CV</v>
          </cell>
          <cell r="C6654" t="str">
            <v>UN</v>
          </cell>
        </row>
        <row r="6655">
          <cell r="A6655" t="str">
            <v>18.029.125-0</v>
          </cell>
          <cell r="B6655" t="str">
            <v>BOMBA AUTO-ASPIRANTE, P/AGUA LIMPA, DE 0,5CV</v>
          </cell>
          <cell r="C6655" t="str">
            <v>UN</v>
          </cell>
        </row>
        <row r="6656">
          <cell r="A6656" t="str">
            <v>18.029.130-0</v>
          </cell>
          <cell r="B6656" t="str">
            <v>BOMBA AUTO-ASPIRANTE, P/AGUA LIMPA, DE 1CV</v>
          </cell>
          <cell r="C6656" t="str">
            <v>UN</v>
          </cell>
        </row>
        <row r="6657">
          <cell r="A6657" t="str">
            <v>18.029.999-0</v>
          </cell>
          <cell r="B6657" t="str">
            <v>FAMILIA 18.029BOMBAS</v>
          </cell>
        </row>
        <row r="6658">
          <cell r="A6658" t="str">
            <v>18.031.010-0</v>
          </cell>
          <cell r="B6658" t="str">
            <v>GELADEIRA COMERCIAL, C/ 4 PORTAS, 25 PES CUBICOS, REVEST. EMACO INOX, ACIONADA P/MOTOR DE 0,5CV</v>
          </cell>
          <cell r="C6658" t="str">
            <v>UN</v>
          </cell>
        </row>
        <row r="6659">
          <cell r="A6659" t="str">
            <v>18.031.015-0</v>
          </cell>
          <cell r="B6659" t="str">
            <v>FREEZER HORIZ. COMERCIAL, C/TAMPA UNICA, EM CHAPA DE ACO, REVESTIM. CONTRA CORROSAO, CAPAC. DE 335 L</v>
          </cell>
          <cell r="C6659" t="str">
            <v>UN</v>
          </cell>
        </row>
        <row r="6660">
          <cell r="A6660" t="str">
            <v>18.031.016-0</v>
          </cell>
          <cell r="B6660" t="str">
            <v>FREEZER HORIZ. COMERCIAL, C/ 2 TAMPAS, EM CHAPA DE ACO, REVESTIM. CONTRA CORROSAO, CAPAC. APROX. DE 420 L</v>
          </cell>
          <cell r="C6660" t="str">
            <v>UN</v>
          </cell>
        </row>
        <row r="6661">
          <cell r="A6661" t="str">
            <v>18.031.020-0</v>
          </cell>
          <cell r="B6661" t="str">
            <v>PORTA FRIGORIFICA, C/CAIXAO EM MAD. DE LEI, REVEST. EM CHAPADE ACO INOX</v>
          </cell>
          <cell r="C6661" t="str">
            <v>UN</v>
          </cell>
        </row>
        <row r="6662">
          <cell r="A6662" t="str">
            <v>18.031.999-0</v>
          </cell>
          <cell r="B6662" t="str">
            <v>FAMILIA 18.031GELADEIRAS</v>
          </cell>
        </row>
        <row r="6663">
          <cell r="A6663" t="str">
            <v>18.032.010-0</v>
          </cell>
          <cell r="B6663" t="str">
            <v>EXTINTOR DE INCENDIO, AGUA-GAS, DE 10 L</v>
          </cell>
          <cell r="C6663" t="str">
            <v>UN</v>
          </cell>
        </row>
        <row r="6664">
          <cell r="A6664" t="str">
            <v>18.032.012-0</v>
          </cell>
          <cell r="B6664" t="str">
            <v>EXTINTOR DE INCENDIO, AGUA-PRESSURIZADA, DE 10 L</v>
          </cell>
          <cell r="C6664" t="str">
            <v>UN</v>
          </cell>
        </row>
        <row r="6665">
          <cell r="A6665" t="str">
            <v>18.032.015-0</v>
          </cell>
          <cell r="B6665" t="str">
            <v>EXTINTOR DE INCENDIO, GAS CARBONICO, DE 6KG, COMPLETO</v>
          </cell>
          <cell r="C6665" t="str">
            <v>UN</v>
          </cell>
        </row>
        <row r="6666">
          <cell r="A6666" t="str">
            <v>18.032.020-0</v>
          </cell>
          <cell r="B6666" t="str">
            <v>EXTINTOR DE INCENDIO, GAS CARBONICO, DE 4KG, COMPLETO</v>
          </cell>
          <cell r="C6666" t="str">
            <v>UN</v>
          </cell>
        </row>
        <row r="6667">
          <cell r="A6667" t="str">
            <v>18.032.025-0</v>
          </cell>
          <cell r="B6667" t="str">
            <v>EXTINTOR DE INCENDIO, PO QUIMICO, DE 4KG</v>
          </cell>
          <cell r="C6667" t="str">
            <v>UN</v>
          </cell>
        </row>
        <row r="6668">
          <cell r="A6668" t="str">
            <v>18.032.030-0</v>
          </cell>
          <cell r="B6668" t="str">
            <v>EXTINTOR DE INCENDIO, PO QUIMICO, DE 6KG</v>
          </cell>
          <cell r="C6668" t="str">
            <v>UN</v>
          </cell>
        </row>
        <row r="6669">
          <cell r="A6669" t="str">
            <v>18.032.035-0</v>
          </cell>
          <cell r="B6669" t="str">
            <v>EXTINTOR DE INCENDIO, PO QUIMICO, DE 1KG</v>
          </cell>
          <cell r="C6669" t="str">
            <v>UN</v>
          </cell>
        </row>
        <row r="6670">
          <cell r="A6670" t="str">
            <v>18.032.999-0</v>
          </cell>
          <cell r="B6670" t="str">
            <v>FAMILIA 18.032EXTINTOR</v>
          </cell>
        </row>
        <row r="6671">
          <cell r="A6671" t="str">
            <v>18.033.010-0</v>
          </cell>
          <cell r="B6671" t="str">
            <v>BOTIJAO DE GAS ENGARRAFADO, CAPAC. P/ 13KG</v>
          </cell>
          <cell r="C6671" t="str">
            <v>UN</v>
          </cell>
        </row>
        <row r="6672">
          <cell r="A6672" t="str">
            <v>18.033.015-0</v>
          </cell>
          <cell r="B6672" t="str">
            <v>BOTIJAO DE GAS, ENGARRAFADO, CAPAC. P/ 45KG</v>
          </cell>
          <cell r="C6672" t="str">
            <v>UN</v>
          </cell>
        </row>
        <row r="6673">
          <cell r="A6673" t="str">
            <v>18.033.999-0</v>
          </cell>
          <cell r="B6673" t="str">
            <v>FAMILIA 18.033BOTIJAO D/GAS</v>
          </cell>
        </row>
        <row r="6674">
          <cell r="A6674" t="str">
            <v>18.034.001-0</v>
          </cell>
          <cell r="B6674" t="str">
            <v>EXAUSTOR P/COZINHA, C/ESTRUT. EM CHAPA DE FºGALV., ACAB. CROM., MOTOR DE 1/4HP, EM 110 / 220V</v>
          </cell>
          <cell r="C6674" t="str">
            <v>UN</v>
          </cell>
        </row>
        <row r="6675">
          <cell r="A6675" t="str">
            <v>18.034.999-0</v>
          </cell>
          <cell r="B6675" t="str">
            <v>FAMILIA 18.034EXAUSTOR</v>
          </cell>
        </row>
        <row r="6676">
          <cell r="A6676" t="str">
            <v>18.035.005-0</v>
          </cell>
          <cell r="B6676" t="str">
            <v>VENTILADOR DE TETO, C/ 3 PAS, EM ACO GALV.</v>
          </cell>
          <cell r="C6676" t="str">
            <v>UN</v>
          </cell>
        </row>
        <row r="6677">
          <cell r="A6677" t="str">
            <v>18.035.010-0</v>
          </cell>
          <cell r="B6677" t="str">
            <v>VENTILADOR DE TETO, C/LUMINARIA INCANDESCENTE, 3 PAS DE MAD.DE LEI</v>
          </cell>
          <cell r="C6677" t="str">
            <v>UN</v>
          </cell>
        </row>
        <row r="6678">
          <cell r="A6678" t="str">
            <v>18.035.999-0</v>
          </cell>
          <cell r="B6678" t="str">
            <v>INDICE DA FAMILIA</v>
          </cell>
        </row>
        <row r="6679">
          <cell r="A6679" t="str">
            <v>18.050.000-1</v>
          </cell>
          <cell r="B6679" t="str">
            <v>INDICE GERAL P/FORN. E ASSENT. DE INSTRUMENTACAO CIENTIFICOINDUSTRIAL, EQUIP. ELETROMECANICOS E ELETR.</v>
          </cell>
        </row>
        <row r="6680">
          <cell r="A6680" t="str">
            <v>18.050.500-0</v>
          </cell>
          <cell r="B6680" t="str">
            <v>UNIDADE DE REF. P/FORN., RECUPERACAO E/OU INSTAL. DE EQUIP.OU APARELHOS DIVERSOS</v>
          </cell>
          <cell r="C6680" t="str">
            <v>UR</v>
          </cell>
        </row>
        <row r="6681">
          <cell r="A6681" t="str">
            <v>18.050.999-0</v>
          </cell>
          <cell r="B6681" t="str">
            <v>INDICE 18.050INDICE GERAL E UR</v>
          </cell>
        </row>
        <row r="6682">
          <cell r="A6682" t="str">
            <v>18.070.005-0</v>
          </cell>
          <cell r="B6682" t="str">
            <v>PRATELEIRA DE MARM. BRANCO NACIONAL, C/ 30CM DE LARG. E 2CMDE ESP., SOBRE CONSOLO DE FERRO</v>
          </cell>
          <cell r="C6682" t="str">
            <v>M</v>
          </cell>
        </row>
        <row r="6683">
          <cell r="A6683" t="str">
            <v>18.070.010-0</v>
          </cell>
          <cell r="B6683" t="str">
            <v>CONSOLE DE MARM. BRANCO NACIONAL, EM CANTONEIRA, C/ 2CM DE ESP., P/DEPOSITO DE AGUA POTAVEL</v>
          </cell>
          <cell r="C6683" t="str">
            <v>UN</v>
          </cell>
        </row>
        <row r="6684">
          <cell r="A6684" t="str">
            <v>18.070.015-0</v>
          </cell>
          <cell r="B6684" t="str">
            <v>BANCA DE MARM. BRANCO NACIONAL, C/ 3CM DE ESP., MED. 1,50 X0,60M, C/ABERT. P/ 1 CUBA</v>
          </cell>
          <cell r="C6684" t="str">
            <v>UN</v>
          </cell>
        </row>
        <row r="6685">
          <cell r="A6685" t="str">
            <v>18.070.020-0</v>
          </cell>
          <cell r="B6685" t="str">
            <v>BANCA DE MARM. BRANCO NACIONAL, C/ 3CM DE ESP., MED. 2,00 X0,60M, C/ABERT. P/ 1 OU 2 CUBAS</v>
          </cell>
          <cell r="C6685" t="str">
            <v>UN</v>
          </cell>
        </row>
        <row r="6686">
          <cell r="A6686" t="str">
            <v>18.070.025-0</v>
          </cell>
          <cell r="B6686" t="str">
            <v>BANCA DE MARM. BRANCO NACIONAL, C/ 3CM DE ESP., MED. 2,50 X0,60M, C/ABERT. P/ 1 OU 2 CUBAS</v>
          </cell>
          <cell r="C6686" t="str">
            <v>UN</v>
          </cell>
        </row>
        <row r="6687">
          <cell r="A6687" t="str">
            <v>18.070.030-0</v>
          </cell>
          <cell r="B6687" t="str">
            <v>BANCA DE MARM. BRANCO NACIONAL, C/ 3CM DE ESP., MED. 3,00 X0,60M, C/ABERT. P/ 1 OU 2 CUBAS</v>
          </cell>
          <cell r="C6687" t="str">
            <v>UN</v>
          </cell>
        </row>
        <row r="6688">
          <cell r="A6688" t="str">
            <v>18.070.032-0</v>
          </cell>
          <cell r="B6688" t="str">
            <v>BANCA DE MARM. BRANCO NACIONAL, C/ 3CM DE ESP., MED. 3,50 X0,60M, C/ABERT. P/ 1 OU 2 CUBAS</v>
          </cell>
          <cell r="C6688" t="str">
            <v>UN</v>
          </cell>
        </row>
        <row r="6689">
          <cell r="A6689" t="str">
            <v>18.070.035-0</v>
          </cell>
          <cell r="B6689" t="str">
            <v>BANCA DE MARM. BRANCO NACIONAL, C/ 3CM DE ESP., MED. 4,00 X0,60M, C/ABERT. P/ 1 OU 2 CUBAS</v>
          </cell>
          <cell r="C6689" t="str">
            <v>UN</v>
          </cell>
        </row>
        <row r="6690">
          <cell r="A6690" t="str">
            <v>18.070.040-0</v>
          </cell>
          <cell r="B6690" t="str">
            <v>BANCA SECA DE MARM. BRANCO NACIONAL, C/ 3CM DE ESP. E 0,60MDE LARG.</v>
          </cell>
          <cell r="C6690" t="str">
            <v>M</v>
          </cell>
        </row>
        <row r="6691">
          <cell r="A6691" t="str">
            <v>18.070.050-0</v>
          </cell>
          <cell r="B6691" t="str">
            <v>BANCA DE MARM. BRANCO NACIONAL, C/ 3CM DE ESP., MED. 1,50 X0,60M, C/ABERT. P/ 1 CONCHA DE LOUCA</v>
          </cell>
          <cell r="C6691" t="str">
            <v>UN</v>
          </cell>
        </row>
        <row r="6692">
          <cell r="A6692" t="str">
            <v>18.070.055-0</v>
          </cell>
          <cell r="B6692" t="str">
            <v>BANCA DE MARM. BRANCO NACIONAL, C/ 3CM DE ESP., MED. 2,00 X0,60M, C/ABERT. P/ 2 CONCHAS DE LOUCA</v>
          </cell>
          <cell r="C6692" t="str">
            <v>UN</v>
          </cell>
        </row>
        <row r="6693">
          <cell r="A6693" t="str">
            <v>18.070.060-0</v>
          </cell>
          <cell r="B6693" t="str">
            <v>BANCA DE MARM. BRANCO NACIONAL, C/ 3CM DE ESP., MED. 2,50 X0,60M, C/ABERT. P/ 3 CONCHAS DE LOUCA</v>
          </cell>
          <cell r="C6693" t="str">
            <v>UN</v>
          </cell>
        </row>
        <row r="6694">
          <cell r="A6694" t="str">
            <v>18.070.065-0</v>
          </cell>
          <cell r="B6694" t="str">
            <v>BANCA DE MARM. BRANCO NACIONAL, C/ 3CM DE ESP., MED. 3,00 X0,60M, C/ABERT. P/ 4 CONCHAS DE LOUCA</v>
          </cell>
          <cell r="C6694" t="str">
            <v>UN</v>
          </cell>
        </row>
        <row r="6695">
          <cell r="A6695" t="str">
            <v>18.070.067-0</v>
          </cell>
          <cell r="B6695" t="str">
            <v>BANCA DE MARM. BRANCO NACIONAL, C/ 3CM DE ESP., MED. 3,50 X0,60M, C/ABERT. P/ 4 CONCHAS DE LOUCA</v>
          </cell>
          <cell r="C6695" t="str">
            <v>UN</v>
          </cell>
        </row>
        <row r="6696">
          <cell r="A6696" t="str">
            <v>18.070.070-0</v>
          </cell>
          <cell r="B6696" t="str">
            <v>BANCA DE MARM. BRANCO NACIONAL, C/ 3CM DE ESP., MED. 4,00 X0,60M, C/ABERT. P/ 5 CONCHAS DE LOUCA</v>
          </cell>
          <cell r="C6696" t="str">
            <v>UN</v>
          </cell>
        </row>
        <row r="6697">
          <cell r="A6697" t="str">
            <v>18.070.999-0</v>
          </cell>
          <cell r="B6697" t="str">
            <v>FAMILIA 18.070MARMORE</v>
          </cell>
        </row>
        <row r="6698">
          <cell r="A6698" t="str">
            <v>18.080.010-0</v>
          </cell>
          <cell r="B6698" t="str">
            <v>BANCA DE GRAN. PRETO TIJUCA, C/ 3CM DE ESP., MED. 1,00 X 0,60M, C/ABERT. P/ 1 CUBA</v>
          </cell>
          <cell r="C6698" t="str">
            <v>UN</v>
          </cell>
        </row>
        <row r="6699">
          <cell r="A6699" t="str">
            <v>18.080.015-0</v>
          </cell>
          <cell r="B6699" t="str">
            <v>BANCA DE GRAN. PRETO TIJUCA, C/ 3CM DE ESP., MED. 2,00 X 0,60M, C/ABERT. P/ 1 OU 2 CUBAS</v>
          </cell>
          <cell r="C6699" t="str">
            <v>UN</v>
          </cell>
        </row>
        <row r="6700">
          <cell r="A6700" t="str">
            <v>18.080.020-0</v>
          </cell>
          <cell r="B6700" t="str">
            <v>BANCA SECA DE GRAN. PRETO TIJUCA, C/ 3CM DE ESP. E 0,60M DELARG.</v>
          </cell>
          <cell r="C6700" t="str">
            <v>M</v>
          </cell>
        </row>
        <row r="6701">
          <cell r="A6701" t="str">
            <v>18.080.999-0</v>
          </cell>
          <cell r="B6701" t="str">
            <v>FAMILIA 18.080BANCA D/ GRANITO</v>
          </cell>
        </row>
        <row r="6702">
          <cell r="A6702" t="str">
            <v>18.100.025-0</v>
          </cell>
          <cell r="B6702" t="str">
            <v>BANCA DE MARM. SINT., MED. 1,20 X 0,50M, C/CUBA DO MESMO MAT.</v>
          </cell>
          <cell r="C6702" t="str">
            <v>UN</v>
          </cell>
        </row>
        <row r="6703">
          <cell r="A6703" t="str">
            <v>18.100.030-0</v>
          </cell>
          <cell r="B6703" t="str">
            <v>BANCA DE MARM. SINT., MED. 1,00 X 0,50M, C/CUBA DO MESMO MAT.</v>
          </cell>
          <cell r="C6703" t="str">
            <v>UN</v>
          </cell>
        </row>
        <row r="6704">
          <cell r="A6704" t="str">
            <v>18.100.035-0</v>
          </cell>
          <cell r="B6704" t="str">
            <v>BANCA DE MARM. SINT., MED. 1,50 X 0,50M, C/CUBA DO MESMO MAT.</v>
          </cell>
          <cell r="C6704" t="str">
            <v>UN</v>
          </cell>
        </row>
        <row r="6705">
          <cell r="A6705" t="str">
            <v>18.100.999-0</v>
          </cell>
          <cell r="B6705" t="str">
            <v>FAMILIA 18.100BANCA DE MARMORE</v>
          </cell>
        </row>
        <row r="6706">
          <cell r="A6706" t="str">
            <v>18.105.001-0</v>
          </cell>
          <cell r="B6706" t="str">
            <v>DOMOS ACRIL. DE 1,50 X 1,50M, INCLUINDO NESTA MED. A VENTILACAO</v>
          </cell>
          <cell r="C6706" t="str">
            <v>UN</v>
          </cell>
        </row>
        <row r="6707">
          <cell r="A6707" t="str">
            <v>18.105.999-0</v>
          </cell>
          <cell r="B6707" t="str">
            <v>FAMILIA 18.105DOMUS ACRILICOS</v>
          </cell>
        </row>
        <row r="6708">
          <cell r="A6708" t="str">
            <v>18.200.001-0</v>
          </cell>
          <cell r="B6708" t="str">
            <v>TABELA DE BASQUETE EM COMP. NAVAL, TAMANHO OFICIAL, C/ARO EREDE</v>
          </cell>
          <cell r="C6708" t="str">
            <v>PAR</v>
          </cell>
        </row>
        <row r="6709">
          <cell r="A6709" t="str">
            <v>18.200.002-0</v>
          </cell>
          <cell r="B6709" t="str">
            <v>POSTE P/VOLEIBOL, EM TUBO DE FºGALV. C/CATRACA E BUCHAS</v>
          </cell>
          <cell r="C6709" t="str">
            <v>PAR</v>
          </cell>
        </row>
        <row r="6710">
          <cell r="A6710" t="str">
            <v>18.200.003-0</v>
          </cell>
          <cell r="B6710" t="str">
            <v>REDE DE VOLEIBOL OFICIAL, C/CABO DE ACO</v>
          </cell>
          <cell r="C6710" t="str">
            <v>UN</v>
          </cell>
        </row>
        <row r="6711">
          <cell r="A6711" t="str">
            <v>18.200.004-0</v>
          </cell>
          <cell r="B6711" t="str">
            <v>TRAVE DESMONTAVEL P/FUTEBOL DE SALAO, EM TUBO DE FºGALV. E BUCHAS</v>
          </cell>
          <cell r="C6711" t="str">
            <v>PAR</v>
          </cell>
        </row>
        <row r="6712">
          <cell r="A6712" t="str">
            <v>18.200.005-0</v>
          </cell>
          <cell r="B6712" t="str">
            <v>REDE DE NYLON P/FUTEBOL DE SALAO</v>
          </cell>
          <cell r="C6712" t="str">
            <v>PAR</v>
          </cell>
        </row>
        <row r="6713">
          <cell r="A6713" t="str">
            <v>18.200.010-0</v>
          </cell>
          <cell r="B6713" t="str">
            <v>APARELHO DE GINASTICA, EXECUTADO EM PC. VERT. DE MACARANDUBAE TUBO DE FºGALV. HORIZ. EM 3 MOD.</v>
          </cell>
          <cell r="C6713" t="str">
            <v>UN</v>
          </cell>
        </row>
        <row r="6714">
          <cell r="A6714" t="str">
            <v>18.200.015-0</v>
          </cell>
          <cell r="B6714" t="str">
            <v>ESTRUTURA P/BASQUETE, DE FºGALV. PINT., FIXA, C/AVANCO LIVREDE 1,30M</v>
          </cell>
          <cell r="C6714" t="str">
            <v>PAR</v>
          </cell>
        </row>
        <row r="6715">
          <cell r="A6715" t="str">
            <v>18.200.999-0</v>
          </cell>
          <cell r="B6715" t="str">
            <v>FAMILIA 18.200MATERIAL ESPORTIVO</v>
          </cell>
        </row>
        <row r="6716">
          <cell r="A6716" t="str">
            <v>18.213.999-0</v>
          </cell>
          <cell r="B6716" t="str">
            <v>INDICE DA FAMILIA</v>
          </cell>
        </row>
        <row r="6717">
          <cell r="A6717" t="str">
            <v>18.250.010-0</v>
          </cell>
          <cell r="B6717" t="str">
            <v>REATOR P/LAMPADA FLUORESCENTE DE 1 X 20W, PARTIDA CONVENCIONAL</v>
          </cell>
          <cell r="C6717" t="str">
            <v>UN</v>
          </cell>
        </row>
        <row r="6718">
          <cell r="A6718" t="str">
            <v>18.250.015-0</v>
          </cell>
          <cell r="B6718" t="str">
            <v>REATOR P/LAMPADA FLUORESCENTE DE 2 X 20W, PARTIDA RAPIDA</v>
          </cell>
          <cell r="C6718" t="str">
            <v>UN</v>
          </cell>
        </row>
        <row r="6719">
          <cell r="A6719" t="str">
            <v>18.250.020-0</v>
          </cell>
          <cell r="B6719" t="str">
            <v>REATOR P/LAMPADA FLUORESCENTE DE 1 X 40W, PARTIDA CONVENCIONAL</v>
          </cell>
          <cell r="C6719" t="str">
            <v>UN</v>
          </cell>
        </row>
        <row r="6720">
          <cell r="A6720" t="str">
            <v>18.250.025-0</v>
          </cell>
          <cell r="B6720" t="str">
            <v>REATOR P/LAMPADA FLUORESCENTE DE 2 X 40W, PARTIDA RAPIDA</v>
          </cell>
          <cell r="C6720" t="str">
            <v>UN</v>
          </cell>
        </row>
        <row r="6721">
          <cell r="A6721" t="str">
            <v>18.250.030-0</v>
          </cell>
          <cell r="B6721" t="str">
            <v>STARTER DE 20W OU 40W</v>
          </cell>
          <cell r="C6721" t="str">
            <v>UN</v>
          </cell>
        </row>
        <row r="6722">
          <cell r="A6722" t="str">
            <v>18.250.035-0</v>
          </cell>
          <cell r="B6722" t="str">
            <v>REATOR P/LAMPADA DE VAPOR DE SODIO, DE 220V X 250W</v>
          </cell>
          <cell r="C6722" t="str">
            <v>UN</v>
          </cell>
        </row>
        <row r="6723">
          <cell r="A6723" t="str">
            <v>18.250.040-0</v>
          </cell>
          <cell r="B6723" t="str">
            <v>REATOR P/LAMPADA FLUORESCENTE DE 1 X 20W, PARTIDA RAPIDA</v>
          </cell>
          <cell r="C6723" t="str">
            <v>UN</v>
          </cell>
        </row>
        <row r="6724">
          <cell r="A6724" t="str">
            <v>18.250.045-0</v>
          </cell>
          <cell r="B6724" t="str">
            <v>REATOR P/LAMPADA FLUORESCENTE DE 1 X 40W, PARTIDA RAPIDA</v>
          </cell>
          <cell r="C6724" t="str">
            <v>UN</v>
          </cell>
        </row>
        <row r="6725">
          <cell r="A6725" t="str">
            <v>18.250.999-0</v>
          </cell>
          <cell r="B6725" t="str">
            <v>INDICE DA FAMILIA</v>
          </cell>
        </row>
        <row r="6726">
          <cell r="A6726" t="str">
            <v>18.260.005-0</v>
          </cell>
          <cell r="B6726" t="str">
            <v>CALHA CHANFRADA DE SOBREPOR, P/LAMPADA FLUORESCENTE DE 1 X 20W</v>
          </cell>
          <cell r="C6726" t="str">
            <v>UN</v>
          </cell>
        </row>
        <row r="6727">
          <cell r="A6727" t="str">
            <v>18.260.010-0</v>
          </cell>
          <cell r="B6727" t="str">
            <v>CALHA CHANFRADA DE SOBREPOR, P/LAMPADA FLUORESCENTE DE 2 X 20W</v>
          </cell>
          <cell r="C6727" t="str">
            <v>UN</v>
          </cell>
        </row>
        <row r="6728">
          <cell r="A6728" t="str">
            <v>18.260.015-0</v>
          </cell>
          <cell r="B6728" t="str">
            <v>CALHA CHANFRADA DE SOBREPOR, P/LAMPADA FLUORESCENTE DE 3 X 20W</v>
          </cell>
          <cell r="C6728" t="str">
            <v>UN</v>
          </cell>
        </row>
        <row r="6729">
          <cell r="A6729" t="str">
            <v>18.260.020-0</v>
          </cell>
          <cell r="B6729" t="str">
            <v>CALHA CHANFRADA DE SOBREPOR, P/LAMPADA FLUORESCENTE DE 4 X 20W</v>
          </cell>
          <cell r="C6729" t="str">
            <v>UN</v>
          </cell>
        </row>
        <row r="6730">
          <cell r="A6730" t="str">
            <v>18.260.023-0</v>
          </cell>
          <cell r="B6730" t="str">
            <v>CALHA CHANFRADA DE SOBREPOR, P/LAMPADA FLUORESCENTE DE 1 X 40W</v>
          </cell>
          <cell r="C6730" t="str">
            <v>UN</v>
          </cell>
        </row>
        <row r="6731">
          <cell r="A6731" t="str">
            <v>18.260.025-0</v>
          </cell>
          <cell r="B6731" t="str">
            <v>CALHA CHANFRADA DE SOBREPOR, P/LAMPADA FLUORESCENTE DE 2 X 40W</v>
          </cell>
          <cell r="C6731" t="str">
            <v>UN</v>
          </cell>
        </row>
        <row r="6732">
          <cell r="A6732" t="str">
            <v>18.260.030-0</v>
          </cell>
          <cell r="B6732" t="str">
            <v>CALHA CHANFRADA DE SOBREPOR, P/LAMPADA FLUORESCENTE DE 3 X 40W</v>
          </cell>
          <cell r="C6732" t="str">
            <v>UN</v>
          </cell>
        </row>
        <row r="6733">
          <cell r="A6733" t="str">
            <v>18.260.035-0</v>
          </cell>
          <cell r="B6733" t="str">
            <v>CALHA CHANFRADA DE SOBREPOR, P/LAMPADA FLUORESCENTE DE 4 X 40W</v>
          </cell>
          <cell r="C6733" t="str">
            <v>UN</v>
          </cell>
        </row>
        <row r="6734">
          <cell r="A6734" t="str">
            <v>18.260.040-0</v>
          </cell>
          <cell r="B6734" t="str">
            <v>BRACO P/ILUMINACAO DE RUAS, P/FIX. EM POSTE OU PAREDE, C/COMPR. DE 1,20M E INCLINACAO DE 25°</v>
          </cell>
          <cell r="C6734" t="str">
            <v>UN</v>
          </cell>
        </row>
        <row r="6735">
          <cell r="A6735" t="str">
            <v>18.260.045-0</v>
          </cell>
          <cell r="B6735" t="str">
            <v>BRACO P/ILUMINACAO DE RUAS, P/FIX. EM POSTE OU PAREDE, C/COMPR. DE 1,65M E INCLINACAO DE 25°</v>
          </cell>
          <cell r="C6735" t="str">
            <v>UN</v>
          </cell>
        </row>
        <row r="6736">
          <cell r="A6736" t="str">
            <v>18.260.050-0</v>
          </cell>
          <cell r="B6736" t="str">
            <v>ABRACADEIRA DE FIX. DE BRACOS DE LUMINARIA, DE 4"</v>
          </cell>
          <cell r="C6736" t="str">
            <v>UN</v>
          </cell>
        </row>
        <row r="6737">
          <cell r="A6737" t="str">
            <v>18.260.055-0</v>
          </cell>
          <cell r="B6737" t="str">
            <v>LUMINARIA ABERTA P/ILUMINACAO DE PARQUES, P/LAMPADA DE VAPORDE MERCURIO DE 125W</v>
          </cell>
          <cell r="C6737" t="str">
            <v>UN</v>
          </cell>
        </row>
        <row r="6738">
          <cell r="A6738" t="str">
            <v>18.260.060-0</v>
          </cell>
          <cell r="B6738" t="str">
            <v>LUMINARIA FECHADA P/ILUMINACAO DE RUAS, P/LAMPADA MISTA, A VAPOR DE MERCURIO E A VAPOR DE SODIO</v>
          </cell>
          <cell r="C6738" t="str">
            <v>UN</v>
          </cell>
        </row>
        <row r="6739">
          <cell r="A6739" t="str">
            <v>18.260.065-0</v>
          </cell>
          <cell r="B6739" t="str">
            <v>SUPORTE P/LAMPADA FLUORESCENTE</v>
          </cell>
          <cell r="C6739" t="str">
            <v>UN</v>
          </cell>
        </row>
        <row r="6740">
          <cell r="A6740" t="str">
            <v>18.260.999-0</v>
          </cell>
          <cell r="B6740" t="str">
            <v>INDICE DA FAMILIA</v>
          </cell>
        </row>
        <row r="6741">
          <cell r="A6741" t="str">
            <v>18.270.005-0</v>
          </cell>
          <cell r="B6741" t="str">
            <v>RECARGA P/EXTINTOR DE INCENDIO, AGUA-GAS, DE 10 L</v>
          </cell>
          <cell r="C6741" t="str">
            <v>UN</v>
          </cell>
        </row>
        <row r="6742">
          <cell r="A6742" t="str">
            <v>18.270.010-0</v>
          </cell>
          <cell r="B6742" t="str">
            <v>RECARGA P/EXTINTOR DE INCENDIO, AGUA-PRESSURIZADA, DE 10 L</v>
          </cell>
          <cell r="C6742" t="str">
            <v>UN</v>
          </cell>
        </row>
        <row r="6743">
          <cell r="A6743" t="str">
            <v>18.270.015-0</v>
          </cell>
          <cell r="B6743" t="str">
            <v>RECARGA P/EXTINTOR DE INCENDIO, PO QUIMICO, DE 1KG</v>
          </cell>
          <cell r="C6743" t="str">
            <v>UN</v>
          </cell>
        </row>
        <row r="6744">
          <cell r="A6744" t="str">
            <v>18.270.020-0</v>
          </cell>
          <cell r="B6744" t="str">
            <v>RECARGA P/EXTINTOR DE INCENDIO, PO QUIMICO, DE 4KG</v>
          </cell>
          <cell r="C6744" t="str">
            <v>UN</v>
          </cell>
        </row>
        <row r="6745">
          <cell r="A6745" t="str">
            <v>18.270.025-0</v>
          </cell>
          <cell r="B6745" t="str">
            <v>RECARGA P/EXTINTOR DE INCENDIO, PO QUIMICO, DE 6KG</v>
          </cell>
          <cell r="C6745" t="str">
            <v>UN</v>
          </cell>
        </row>
        <row r="6746">
          <cell r="A6746" t="str">
            <v>18.270.030-0</v>
          </cell>
          <cell r="B6746" t="str">
            <v>RECARGA P/EXTINTOR DE INCENDIO, GAS CARBONICO, DE 4KG</v>
          </cell>
          <cell r="C6746" t="str">
            <v>UN</v>
          </cell>
        </row>
        <row r="6747">
          <cell r="A6747" t="str">
            <v>18.270.035-0</v>
          </cell>
          <cell r="B6747" t="str">
            <v>RECARGA P/EXTINTOR DE INCENDIO, GAS CARBONICO, DE 6KG</v>
          </cell>
          <cell r="C6747" t="str">
            <v>UN</v>
          </cell>
        </row>
        <row r="6748">
          <cell r="A6748" t="str">
            <v>18.270.999-0</v>
          </cell>
          <cell r="B6748" t="str">
            <v>INDICE DA FAMILIA</v>
          </cell>
        </row>
        <row r="6749">
          <cell r="A6749" t="str">
            <v>18.500.500-0</v>
          </cell>
          <cell r="B6749" t="str">
            <v>UNIDADE DE REF. P/FORN. DE MOVEIS</v>
          </cell>
          <cell r="C6749" t="str">
            <v>UR</v>
          </cell>
        </row>
        <row r="6750">
          <cell r="A6750" t="str">
            <v>18.500.999-0</v>
          </cell>
          <cell r="B6750" t="str">
            <v>FAMILIA 18.500MOVEIS P/ ESCRITORIO</v>
          </cell>
        </row>
        <row r="6751">
          <cell r="A6751" t="str">
            <v>CATEGORIA 19 - ALUGUEL DE EQUIPAMENTOS</v>
          </cell>
        </row>
        <row r="6753">
          <cell r="A6753" t="str">
            <v>19.000.000-2</v>
          </cell>
          <cell r="B6753" t="str">
            <v>INDICE GERAL P/ALUGUEL DE EQUIP.</v>
          </cell>
        </row>
        <row r="6754">
          <cell r="A6754" t="str">
            <v>19.000.999-0</v>
          </cell>
          <cell r="B6754" t="str">
            <v>INDICE 19.000.ALUGUEL DE EQUIPAMENTOS</v>
          </cell>
        </row>
        <row r="6755">
          <cell r="A6755" t="str">
            <v>19.001.001-2</v>
          </cell>
          <cell r="B6755" t="str">
            <v>CAMINHAO CARROCERIA FIXA, NO TOCO, 3,5T, MOTOR DIESEL 85CV,EXCL. PARCELA DE JUROS, DEPRECIACAO, SEGURO E MOTORISTA (CP)</v>
          </cell>
          <cell r="C6755" t="str">
            <v>H</v>
          </cell>
        </row>
        <row r="6756">
          <cell r="A6756" t="str">
            <v>19.001.004-2</v>
          </cell>
          <cell r="B6756" t="str">
            <v>CAMINHAO CARROCERIA FIXA, NO TOCO, 7,5T, MOTOR DIESEL 132CV,EXCL. PARCELA DE JUROS, DEPRECIACAO,SEGURO E MOTORISTA (CP)</v>
          </cell>
          <cell r="C6756" t="str">
            <v>H</v>
          </cell>
        </row>
        <row r="6757">
          <cell r="A6757" t="str">
            <v>19.001.012-2</v>
          </cell>
          <cell r="B6757" t="str">
            <v>CAMINHAO BASCUL., NO TOCO, 5,00M3, MOTOR DIESEL 132CV, EXCL.PARCELA DE JUROS, DEPRECIACAO, SEGURO E MOTORISTA (CP)</v>
          </cell>
          <cell r="C6757" t="str">
            <v>H</v>
          </cell>
        </row>
        <row r="6758">
          <cell r="A6758" t="str">
            <v>19.001.038-2</v>
          </cell>
          <cell r="B6758" t="str">
            <v>CAMIONETE PICK-UP, CABINE E CACAMBA, 4,00M3, MOTOR DIESEL,85CV,EXCL.PARCELA DE JUROS,DEPRECIACAO,SEGURO E MOTORISTA (CP)</v>
          </cell>
          <cell r="C6758" t="str">
            <v>H</v>
          </cell>
        </row>
        <row r="6759">
          <cell r="A6759" t="str">
            <v>19.001.043-2</v>
          </cell>
          <cell r="B6759" t="str">
            <v>VEICULO DE PASSEIO, 2 PORTAS, 5 PASSAGEIROS, MOTOR 1.6, ALCOOL,EXCL.PARCELA DE JUROS,DEPRECIACAO,SEGURO E MOTORISTA (CP)</v>
          </cell>
          <cell r="C6759" t="str">
            <v>H</v>
          </cell>
        </row>
        <row r="6760">
          <cell r="A6760" t="str">
            <v>19.001.999-0</v>
          </cell>
          <cell r="B6760" t="str">
            <v>FAMILIA 19.001</v>
          </cell>
        </row>
        <row r="6761">
          <cell r="A6761" t="str">
            <v>19.004.001-2</v>
          </cell>
          <cell r="B6761" t="str">
            <v>CAMINHAO CARROCERIA FIXA, NO TOCO, 3,5T, MOTOR DIESEL 85CV,INCL. MOTORISTA (CP)</v>
          </cell>
          <cell r="C6761" t="str">
            <v>H</v>
          </cell>
        </row>
        <row r="6762">
          <cell r="A6762" t="str">
            <v>19.004.001-3</v>
          </cell>
          <cell r="B6762" t="str">
            <v>CAMINHAO CARROCERIA FIXA, NO TOCO, 3,5T, MOTOR DIESEL 85CV,INCL. MOTORISTA (CF)</v>
          </cell>
          <cell r="C6762" t="str">
            <v>H</v>
          </cell>
        </row>
        <row r="6763">
          <cell r="A6763" t="str">
            <v>19.004.001-4</v>
          </cell>
          <cell r="B6763" t="str">
            <v>CAMINHAO CARROCERIA FIXA, NO TOCO, 3,5T, MOTOR DIESEL 85CV,INCL. MOTORISTA (CI)</v>
          </cell>
          <cell r="C6763" t="str">
            <v>H</v>
          </cell>
        </row>
        <row r="6764">
          <cell r="A6764" t="str">
            <v>19.004.004-2</v>
          </cell>
          <cell r="B6764" t="str">
            <v>CAMINHAO CARROCERIA FIXA, NO TOCO, 7,5T, MOTOR DIESEL 132CV,INCL. MOTORISTA (CP)</v>
          </cell>
          <cell r="C6764" t="str">
            <v>H</v>
          </cell>
        </row>
        <row r="6765">
          <cell r="A6765" t="str">
            <v>19.004.004-3</v>
          </cell>
          <cell r="B6765" t="str">
            <v>CAMINHAO CARROCERIA FIXA, NO TOCO, 7,5T, MOTOR DIESEL 132CV,INCL. MOTORISTA (CF)</v>
          </cell>
          <cell r="C6765" t="str">
            <v>H</v>
          </cell>
        </row>
        <row r="6766">
          <cell r="A6766" t="str">
            <v>19.004.004-4</v>
          </cell>
          <cell r="B6766" t="str">
            <v>CAMINHAO CARROCERIA FIXA, NO TOCO, 7,5T, MOTOR DIESEL 132CV,INCL. MOTORISTA (CI)</v>
          </cell>
          <cell r="C6766" t="str">
            <v>H</v>
          </cell>
        </row>
        <row r="6767">
          <cell r="A6767" t="str">
            <v>19.004.006-2</v>
          </cell>
          <cell r="B6767" t="str">
            <v>CAMINHAO CARROCERIA FIXA, TRUCADO, 12T, MOTOR DIESEL 142CV,INCL. MOTORISTA (CP)</v>
          </cell>
          <cell r="C6767" t="str">
            <v>H</v>
          </cell>
        </row>
        <row r="6768">
          <cell r="A6768" t="str">
            <v>19.004.006-3</v>
          </cell>
          <cell r="B6768" t="str">
            <v>CAMINHAO CARROCERIA FIXA, TRUCADO, 12T, MOTOR DIESEL 142CV,INCL. MOTORISTA (CF)</v>
          </cell>
          <cell r="C6768" t="str">
            <v>H</v>
          </cell>
        </row>
        <row r="6769">
          <cell r="A6769" t="str">
            <v>19.004.006-4</v>
          </cell>
          <cell r="B6769" t="str">
            <v>CAMINHAO CARROCERIA FIXA, TRUCADO, 12T, MOTOR DIESEL 142CV,INCL. MOTORISTA (CI)</v>
          </cell>
          <cell r="C6769" t="str">
            <v>H</v>
          </cell>
        </row>
        <row r="6770">
          <cell r="A6770" t="str">
            <v>19.004.010-2</v>
          </cell>
          <cell r="B6770" t="str">
            <v>CAMINHAO BASCUL., NO TOCO, 4,00M3, MOTOR DIESEL 85CV, INCL.MOTORISTA (CP)</v>
          </cell>
          <cell r="C6770" t="str">
            <v>H</v>
          </cell>
        </row>
        <row r="6771">
          <cell r="A6771" t="str">
            <v>19.004.010-3</v>
          </cell>
          <cell r="B6771" t="str">
            <v>CAMINHAO BASCUL., NO TOCO, 4,00M3, MOTOR DIESEL 85CV, INCL.MOTORISTA (CF)</v>
          </cell>
          <cell r="C6771" t="str">
            <v>H</v>
          </cell>
        </row>
        <row r="6772">
          <cell r="A6772" t="str">
            <v>19.004.010-4</v>
          </cell>
          <cell r="B6772" t="str">
            <v>CAMINHAO BASCUL., NO TOCO, 4,00M3, MOTOR DIESEL 85CV, INCL.MOTORISTA (CI)</v>
          </cell>
          <cell r="C6772" t="str">
            <v>H</v>
          </cell>
        </row>
        <row r="6773">
          <cell r="A6773" t="str">
            <v>19.004.012-2</v>
          </cell>
          <cell r="B6773" t="str">
            <v>CAMINHAO BASCUL., NO TOCO, 5,00M3, MOTOR DIESEL 132CV, INCL.MOTORISTA (CP)</v>
          </cell>
          <cell r="C6773" t="str">
            <v>H</v>
          </cell>
        </row>
        <row r="6774">
          <cell r="A6774" t="str">
            <v>19.004.012-3</v>
          </cell>
          <cell r="B6774" t="str">
            <v>CAMINHAO BASCUL., NO TOCO, 5,00M3, MOTOR DIESEL 132CV, INCL.MOTORISTA (CF)</v>
          </cell>
          <cell r="C6774" t="str">
            <v>H</v>
          </cell>
        </row>
        <row r="6775">
          <cell r="A6775" t="str">
            <v>19.004.012-4</v>
          </cell>
          <cell r="B6775" t="str">
            <v>CAMINHAO BASCUL., NO TOCO, 5,00M3, MOTOR DIESEL 132CV, INCL.MOTORISTA (CI)</v>
          </cell>
          <cell r="C6775" t="str">
            <v>H</v>
          </cell>
        </row>
        <row r="6776">
          <cell r="A6776" t="str">
            <v>19.004.013-2</v>
          </cell>
          <cell r="B6776" t="str">
            <v>CAMINHAO BASCUL., NO TOCO, 7,00M3, MOTOR DIESEL 132CV, INCL.MOTORISTA (CP)</v>
          </cell>
          <cell r="C6776" t="str">
            <v>H</v>
          </cell>
        </row>
        <row r="6777">
          <cell r="A6777" t="str">
            <v>19.004.013-3</v>
          </cell>
          <cell r="B6777" t="str">
            <v>CAMINHAO BASCUL., NO TOCO, 7,00M3, MOTOR DIESEL 132CV, INCL.MOTORISTA (CF)</v>
          </cell>
          <cell r="C6777" t="str">
            <v>H</v>
          </cell>
        </row>
        <row r="6778">
          <cell r="A6778" t="str">
            <v>19.004.013-4</v>
          </cell>
          <cell r="B6778" t="str">
            <v>CAMINHAO BASCUL., NO TOCO, 7,00M3, MOTOR DIESEL 132CV, INCL.MOTORISTA (CI)</v>
          </cell>
          <cell r="C6778" t="str">
            <v>H</v>
          </cell>
        </row>
        <row r="6779">
          <cell r="A6779" t="str">
            <v>19.004.014-2</v>
          </cell>
          <cell r="B6779" t="str">
            <v>CAMINHAO BASCUL., NO TOCO, 8,00 A 10,00M3, MOTOR DIESEL 192CV, INCL. MOTORISTA (CP)</v>
          </cell>
          <cell r="C6779" t="str">
            <v>H</v>
          </cell>
        </row>
        <row r="6780">
          <cell r="A6780" t="str">
            <v>19.004.014-3</v>
          </cell>
          <cell r="B6780" t="str">
            <v>CAMINHAO BASCUL., NO TOCO, 8,00 A 10,00M3, MOTOR DIESEL 192CV, INCL. MOTORISTA (CF)</v>
          </cell>
          <cell r="C6780" t="str">
            <v>H</v>
          </cell>
        </row>
        <row r="6781">
          <cell r="A6781" t="str">
            <v>19.004.014-4</v>
          </cell>
          <cell r="B6781" t="str">
            <v>CAMINHAO BASCUL., NO TOCO, 8,00 A 10,00M3, MOTOR DIESEL 192CV, INCL. MOTORISTA (CI)</v>
          </cell>
          <cell r="C6781" t="str">
            <v>H</v>
          </cell>
        </row>
        <row r="6782">
          <cell r="A6782" t="str">
            <v>19.004.015-2</v>
          </cell>
          <cell r="B6782" t="str">
            <v>CAMINHAO BASCUL. TIPO PESADO (FORA DE ESTRADA), CAPAC. RASA11,00M3, MOTOR DIESEL 250CV, INCL. MOTORISTA (CP)</v>
          </cell>
          <cell r="C6782" t="str">
            <v>H</v>
          </cell>
        </row>
        <row r="6783">
          <cell r="A6783" t="str">
            <v>19.004.015-3</v>
          </cell>
          <cell r="B6783" t="str">
            <v>CAMINHAO BASCUL. TIPO PESADO (FORA DE ESTRADA), CAPAC. RASA11,00M3, MOTOR DIESEL 250CV, INCL. MOTORISTA (CF)</v>
          </cell>
          <cell r="C6783" t="str">
            <v>H</v>
          </cell>
        </row>
        <row r="6784">
          <cell r="A6784" t="str">
            <v>19.004.015-4</v>
          </cell>
          <cell r="B6784" t="str">
            <v>CAMINHAO BASCUL. TIPO PESADO (FORA DE ESTRADA), CAPAC. RASA11,00M3, MOTOR DIESEL 250CV, INCL. MOTORISTA (CI)</v>
          </cell>
          <cell r="C6784" t="str">
            <v>H</v>
          </cell>
        </row>
        <row r="6785">
          <cell r="A6785" t="str">
            <v>19.004.016-2</v>
          </cell>
          <cell r="B6785" t="str">
            <v>CAMINHAO BASCUL. TIPO MEDIO-PESADO, TRUCADO, CAPAC. 12,00M3,MOTOR DIESEL 142CV, INCL. MOTORISTA (CP)</v>
          </cell>
          <cell r="C6785" t="str">
            <v>H</v>
          </cell>
        </row>
        <row r="6786">
          <cell r="A6786" t="str">
            <v>19.004.016-3</v>
          </cell>
          <cell r="B6786" t="str">
            <v>CAMINHAO BASCUL. TIPO MEDIO-PESADO, TRUCADO, CAPAC. 12,00M3,MOTOR DIESEL 142CV, INCL. MOTORISTA (CF)</v>
          </cell>
          <cell r="C6786" t="str">
            <v>H</v>
          </cell>
        </row>
        <row r="6787">
          <cell r="A6787" t="str">
            <v>19.004.016-4</v>
          </cell>
          <cell r="B6787" t="str">
            <v>CAMINHAO BASCUL. TIPO MEDIO-PESADO, TRUCADO, CAPAC. 12,00M3,MOTOR DIESEL 142CV, INCL. MOTORISTA (CI)</v>
          </cell>
          <cell r="C6787" t="str">
            <v>H</v>
          </cell>
        </row>
        <row r="6788">
          <cell r="A6788" t="str">
            <v>19.004.020-2</v>
          </cell>
          <cell r="B6788" t="str">
            <v>CAMINHAO TANQUE C/CAPAC. DE 6000 L, MOTOR DIESEL 132CV, INCL. MOTORISTA (CP)</v>
          </cell>
          <cell r="C6788" t="str">
            <v>H</v>
          </cell>
        </row>
        <row r="6789">
          <cell r="A6789" t="str">
            <v>19.004.020-3</v>
          </cell>
          <cell r="B6789" t="str">
            <v>CAMINHAO TANQUE C/CAPAC. DE 6000 L, MOTOR DIESEL 132CV, INCL. MOTORISTA (CF)</v>
          </cell>
          <cell r="C6789" t="str">
            <v>H</v>
          </cell>
        </row>
        <row r="6790">
          <cell r="A6790" t="str">
            <v>19.004.020-4</v>
          </cell>
          <cell r="B6790" t="str">
            <v>CAMINHAO TANQUE C/CAPAC. DE 6000 L, MOTOR DIESEL 132CV, INCL. MOTORISTA (CI)</v>
          </cell>
          <cell r="C6790" t="str">
            <v>H</v>
          </cell>
        </row>
        <row r="6791">
          <cell r="A6791" t="str">
            <v>19.004.021-2</v>
          </cell>
          <cell r="B6791" t="str">
            <v>CAMINHAO TANQUE C/CAPAC. DE 10.000 L, MOTOR DIESEL 132CV, INCL. MOTORISTA (CP)</v>
          </cell>
          <cell r="C6791" t="str">
            <v>H</v>
          </cell>
        </row>
        <row r="6792">
          <cell r="A6792" t="str">
            <v>19.004.021-3</v>
          </cell>
          <cell r="B6792" t="str">
            <v>CAMINHAO TANQUE C/CAPAC. DE 10.000 L, MOTOR DIESEL 132CV, INCL. MOTORISTA (CF)</v>
          </cell>
          <cell r="C6792" t="str">
            <v>H</v>
          </cell>
        </row>
        <row r="6793">
          <cell r="A6793" t="str">
            <v>19.004.021-4</v>
          </cell>
          <cell r="B6793" t="str">
            <v>CAMINHAO TANQUE C/CAPAC. DE 10.000 L, MOTOR DIESEL 132CV, INCL. MOTORISTA (CI)</v>
          </cell>
          <cell r="C6793" t="str">
            <v>H</v>
          </cell>
        </row>
        <row r="6794">
          <cell r="A6794" t="str">
            <v>19.004.022-2</v>
          </cell>
          <cell r="B6794" t="str">
            <v>CAMINHAO TANQUE C/CAPAC. DE 15.000 L, MOTOR DIESEL 132CV, INCL. MOTORISTA (CP)</v>
          </cell>
          <cell r="C6794" t="str">
            <v>H</v>
          </cell>
        </row>
        <row r="6795">
          <cell r="A6795" t="str">
            <v>19.004.022-3</v>
          </cell>
          <cell r="B6795" t="str">
            <v>CAMINHAO TANQUE C/CAPAC. DE 15.000 L, MOTOR DIESEL 132CV, INCL. MOTORISTA (CF)</v>
          </cell>
          <cell r="C6795" t="str">
            <v>H</v>
          </cell>
        </row>
        <row r="6796">
          <cell r="A6796" t="str">
            <v>19.004.022-4</v>
          </cell>
          <cell r="B6796" t="str">
            <v>CAMINHAO TANQUE C/CAPAC. DE 15.000 L, MOTOR DIESEL 132CV, INCL. MOTORISTA (CI)</v>
          </cell>
          <cell r="C6796" t="str">
            <v>H</v>
          </cell>
        </row>
        <row r="6797">
          <cell r="A6797" t="str">
            <v>19.004.023-2</v>
          </cell>
          <cell r="B6797" t="str">
            <v>CAMINHAO TANQUE C/CAPAC. DE 20.000 L, MOTOR DIESEL 132CV, INCL. MOTORISTA (CP)</v>
          </cell>
          <cell r="C6797" t="str">
            <v>H</v>
          </cell>
        </row>
        <row r="6798">
          <cell r="A6798" t="str">
            <v>19.004.023-3</v>
          </cell>
          <cell r="B6798" t="str">
            <v>CAMINHAO TANQUE C/CAPAC. DE 20.000 L, MOTOR DIESEL 132CV, INCL. MOTORISTA (CF)</v>
          </cell>
          <cell r="C6798" t="str">
            <v>H</v>
          </cell>
        </row>
        <row r="6799">
          <cell r="A6799" t="str">
            <v>19.004.023-4</v>
          </cell>
          <cell r="B6799" t="str">
            <v>CAMINHAO TANQUE C/CAPAC. DE 20.000 L, MOTOR DIESEL 132CV, INCL. MOTORISTA (CI)</v>
          </cell>
          <cell r="C6799" t="str">
            <v>H</v>
          </cell>
        </row>
        <row r="6800">
          <cell r="A6800" t="str">
            <v>19.004.024-2</v>
          </cell>
          <cell r="B6800" t="str">
            <v>CAMINHAO TANQUE C/CAPAC. DE 30.000 L, MOTOR DIESEL 132CV, INCL. MOTORISTA (CP)</v>
          </cell>
          <cell r="C6800" t="str">
            <v>H</v>
          </cell>
        </row>
        <row r="6801">
          <cell r="A6801" t="str">
            <v>19.004.024-3</v>
          </cell>
          <cell r="B6801" t="str">
            <v>CAMINHAO TANQUE C/CAPAC. DE 30.000 L, MOTOR DIESEL 132CV, INCL. MOTORISTA (CF)</v>
          </cell>
          <cell r="C6801" t="str">
            <v>H</v>
          </cell>
        </row>
        <row r="6802">
          <cell r="A6802" t="str">
            <v>19.004.024-4</v>
          </cell>
          <cell r="B6802" t="str">
            <v>CAMINHAO TANQUE C/CAPAC. DE 30.000 L, MOTOR DIESEL 132CV, INCL. MOTORISTA (CI)</v>
          </cell>
          <cell r="C6802" t="str">
            <v>H</v>
          </cell>
        </row>
        <row r="6803">
          <cell r="A6803" t="str">
            <v>19.004.025-2</v>
          </cell>
          <cell r="B6803" t="str">
            <v>CAMINHAO BETONEIRA C/CAPAC. DE 5,00M3, MOTOR DIESEL 192CV, INCL. MOTORISTA (CP)</v>
          </cell>
          <cell r="C6803" t="str">
            <v>H</v>
          </cell>
        </row>
        <row r="6804">
          <cell r="A6804" t="str">
            <v>19.004.025-3</v>
          </cell>
          <cell r="B6804" t="str">
            <v>CAMINHAO BETONEIRA C/CAPAC. DE 5,00M3, MOTOR DIESEL 192CV, INCL. MOTORISTA (CF)</v>
          </cell>
          <cell r="C6804" t="str">
            <v>H</v>
          </cell>
        </row>
        <row r="6805">
          <cell r="A6805" t="str">
            <v>19.004.025-4</v>
          </cell>
          <cell r="B6805" t="str">
            <v>CAMINHAO BETONEIRA C/CAPAC. DE 5,00M3, MOTOR DIESEL 192CV, INCL. MOTORISTA (CI)</v>
          </cell>
          <cell r="C6805" t="str">
            <v>H</v>
          </cell>
        </row>
        <row r="6806">
          <cell r="A6806" t="str">
            <v>19.004.026-2</v>
          </cell>
          <cell r="B6806" t="str">
            <v>CAMINHAO BETONEIRA C/CAPAC. DE 7,00M3, MOTOR DIESEL 192CV, INCL. MOTORISTA (CP)</v>
          </cell>
          <cell r="C6806" t="str">
            <v>H</v>
          </cell>
        </row>
        <row r="6807">
          <cell r="A6807" t="str">
            <v>19.004.026-3</v>
          </cell>
          <cell r="B6807" t="str">
            <v>CAMINHAO BETONEIRA C/CAPAC. DE 7,00M3, MOTOR DIESEL 192CV, INCL. MOTORISTA (CF)</v>
          </cell>
          <cell r="C6807" t="str">
            <v>H</v>
          </cell>
        </row>
        <row r="6808">
          <cell r="A6808" t="str">
            <v>19.004.026-4</v>
          </cell>
          <cell r="B6808" t="str">
            <v>CAMINHAO BETONEIRA C/CAPAC. DE 7,00M3, MOTOR DIESEL 192CV, INCL. MOTORISTA (CI)</v>
          </cell>
          <cell r="C6808" t="str">
            <v>H</v>
          </cell>
        </row>
        <row r="6809">
          <cell r="A6809" t="str">
            <v>19.004.030-2</v>
          </cell>
          <cell r="B6809" t="str">
            <v>CARRETA P/TRANSP. PESADO, CAPAC. P/CARGA UTIL DE 60/80T, MOTOR DIESEL 388CV, INCL. MOTORISTA (CP)</v>
          </cell>
          <cell r="C6809" t="str">
            <v>H</v>
          </cell>
        </row>
        <row r="6810">
          <cell r="A6810" t="str">
            <v>19.004.030-3</v>
          </cell>
          <cell r="B6810" t="str">
            <v>CARRETA P/TRANSP. PESADO, CAPAC. P/CARGA UTIL DE 60/80T, MOTOR DIESEL 388CV, INCL. MOTORISTA (CF)</v>
          </cell>
          <cell r="C6810" t="str">
            <v>H</v>
          </cell>
        </row>
        <row r="6811">
          <cell r="A6811" t="str">
            <v>19.004.030-4</v>
          </cell>
          <cell r="B6811" t="str">
            <v>CARRETA P/TRANSP. PESADO, CAPAC. P/CARGA UTIL DE 60/80T, MOTOR DIESEL 388CV, INCL. MOTORISTA (CI)</v>
          </cell>
          <cell r="C6811" t="str">
            <v>H</v>
          </cell>
        </row>
        <row r="6812">
          <cell r="A6812" t="str">
            <v>19.004.031-2</v>
          </cell>
          <cell r="B6812" t="str">
            <v>CARRETA P/TRANSP. PESADO, CAPAC. P/CARGA UTIL DE 30T, MOTORDIESEL 333CV, INCL. MOTORISTA (CP)</v>
          </cell>
          <cell r="C6812" t="str">
            <v>H</v>
          </cell>
        </row>
        <row r="6813">
          <cell r="A6813" t="str">
            <v>19.004.031-3</v>
          </cell>
          <cell r="B6813" t="str">
            <v>CARRETA P/TRANSP. PESADO, CAPAC. P/CARGA UTIL DE 30T, MOTORDIESEL 333CV, INCL. MOTORISTA (CF)</v>
          </cell>
          <cell r="C6813" t="str">
            <v>H</v>
          </cell>
        </row>
        <row r="6814">
          <cell r="A6814" t="str">
            <v>19.004.031-4</v>
          </cell>
          <cell r="B6814" t="str">
            <v>CARRETA P/TRANSP. PESADO, CAPAC. P/CARGA UTIL DE 30T, MOTORDIESEL 333CV, INCL. MOTORISTA (CI)</v>
          </cell>
          <cell r="C6814" t="str">
            <v>H</v>
          </cell>
        </row>
        <row r="6815">
          <cell r="A6815" t="str">
            <v>19.004.036-2</v>
          </cell>
          <cell r="B6815" t="str">
            <v>CAMIONETE PADRAO UTILITARIO TIPO STANDARD, MOTOR A GASOLINA53CV, CAPAC. P/ 9 PASSAGEIROS, INCL. MOTORISTA (CP)</v>
          </cell>
          <cell r="C6815" t="str">
            <v>H</v>
          </cell>
        </row>
        <row r="6816">
          <cell r="A6816" t="str">
            <v>19.004.036-3</v>
          </cell>
          <cell r="B6816" t="str">
            <v>CAMIONETE PADRAO UTILITARIO TIPO STANDARD, MOTOR A GASOLINA53CV, CAPAC. P/ 9 PASSAGEIROS, INCL. MOTORISTA (CF)</v>
          </cell>
          <cell r="C6816" t="str">
            <v>H</v>
          </cell>
        </row>
        <row r="6817">
          <cell r="A6817" t="str">
            <v>19.004.036-4</v>
          </cell>
          <cell r="B6817" t="str">
            <v>CAMIONETE PADRAO UTILITARIO TIPO STANDARD, MOTOR A GASOLINA53CV, CAPAC. P/ 9 PASSAGEIROS, INCL. MOTORISTA (CI)</v>
          </cell>
          <cell r="C6817" t="str">
            <v>H</v>
          </cell>
        </row>
        <row r="6818">
          <cell r="A6818" t="str">
            <v>19.004.038-2</v>
          </cell>
          <cell r="B6818" t="str">
            <v>CAMIONETE TIPO PICK-UP C/CABINE E CACAMBA, MOTOR DIESEL 85CV, CAPAC. UTIL DE 4,00M3, INCL. MOTORISTA (CP)</v>
          </cell>
          <cell r="C6818" t="str">
            <v>H</v>
          </cell>
        </row>
        <row r="6819">
          <cell r="A6819" t="str">
            <v>19.004.038-3</v>
          </cell>
          <cell r="B6819" t="str">
            <v>CAMIONETE TIPO PICK-UP C/CABINE E CACAMBA, MOTOR DIESEL 85CV, CAPAC. UTIL DE 4,00M3, INCL. MOTORISTA (CF)</v>
          </cell>
          <cell r="C6819" t="str">
            <v>H</v>
          </cell>
        </row>
        <row r="6820">
          <cell r="A6820" t="str">
            <v>19.004.038-4</v>
          </cell>
          <cell r="B6820" t="str">
            <v>CAMIONETE TIPO PICK-UP C/CABINE E CACAMBA, MOTOR DIESEL 85CV, CAPAC. UTIL DE 4,00M3, INCL. MOTORISTA (CI)</v>
          </cell>
          <cell r="C6820" t="str">
            <v>H</v>
          </cell>
        </row>
        <row r="6821">
          <cell r="A6821" t="str">
            <v>19.004.039-2</v>
          </cell>
          <cell r="B6821" t="str">
            <v>CAMIONETE TIPO PICK-UP, EQUIPADA C/ESCADA DE EXTENSAO GIRATORIA E BASCUL., C/SUPORTE, INCL. MOTORISTA (CP)</v>
          </cell>
          <cell r="C6821" t="str">
            <v>H</v>
          </cell>
        </row>
        <row r="6822">
          <cell r="A6822" t="str">
            <v>19.004.039-3</v>
          </cell>
          <cell r="B6822" t="str">
            <v>CAMIONETE TIPO PICK-UP, EQUIPADA C/ESCADA DE EXTENSAO GIRATORIA E BASCUL., C/SUPORTE, INCL. MOTORISTA (CF)</v>
          </cell>
          <cell r="C6822" t="str">
            <v>H</v>
          </cell>
        </row>
        <row r="6823">
          <cell r="A6823" t="str">
            <v>19.004.039-4</v>
          </cell>
          <cell r="B6823" t="str">
            <v>CAMIONETE TIPO PICK-UP, EQUIPADA C/ESCADA DE EXTENSAO GIRATORIA E BASCUL., C/SUPORTE, INCL. MOTORISTA (CI)</v>
          </cell>
          <cell r="C6823" t="str">
            <v>H</v>
          </cell>
        </row>
        <row r="6824">
          <cell r="A6824" t="str">
            <v>19.004.041-2</v>
          </cell>
          <cell r="B6824" t="str">
            <v>VEICULO DE PASSEIO 2 PORTAS, 5 PASSAGEIROS, MOTOR 1.6 A GASOLINA, EXCL. MOTORISTA (CP)</v>
          </cell>
          <cell r="C6824" t="str">
            <v>H</v>
          </cell>
        </row>
        <row r="6825">
          <cell r="A6825" t="str">
            <v>19.004.041-3</v>
          </cell>
          <cell r="B6825" t="str">
            <v>VEICULO DE PASSEIO 2 PORTAS, 5 PASSAGEIROS, MOTOR 1.6 A GASOLINA, EXCL. MOTORISTA (CF)</v>
          </cell>
          <cell r="C6825" t="str">
            <v>H</v>
          </cell>
        </row>
        <row r="6826">
          <cell r="A6826" t="str">
            <v>19.004.041-4</v>
          </cell>
          <cell r="B6826" t="str">
            <v>VEICULO DE PASSEIO, 5 PASSAGEIROS, MOTOR 1.6 A GASOLINA, EXCL. MOTORISTA(CI)</v>
          </cell>
          <cell r="C6826" t="str">
            <v>H</v>
          </cell>
        </row>
        <row r="6827">
          <cell r="A6827" t="str">
            <v>19.004.042-2</v>
          </cell>
          <cell r="B6827" t="str">
            <v>VEICULO DE PASSEIO 2 PORTAS, 5 PASSAGEIROS, MOTOR 1.6 A GASOLINA, INCL. MOTORISTA (CP)</v>
          </cell>
          <cell r="C6827" t="str">
            <v>H</v>
          </cell>
        </row>
        <row r="6828">
          <cell r="A6828" t="str">
            <v>19.004.042-3</v>
          </cell>
          <cell r="B6828" t="str">
            <v>VEICULO DE PASSEIO 2 PORTAS, 5 PASSAGEIROS, MOTOR 1.6 A GASOLINA, INCL. MOTORISTA (CF)</v>
          </cell>
          <cell r="C6828" t="str">
            <v>H</v>
          </cell>
        </row>
        <row r="6829">
          <cell r="A6829" t="str">
            <v>19.004.042-4</v>
          </cell>
          <cell r="B6829" t="str">
            <v>VEICULO DE PASSEIO, 5 PASSAGEIROS, MOTOR 1.6 A GASOLINA, INCL. MOTORISTA(CI)</v>
          </cell>
          <cell r="C6829" t="str">
            <v>H</v>
          </cell>
        </row>
        <row r="6830">
          <cell r="A6830" t="str">
            <v>19.004.043-2</v>
          </cell>
          <cell r="B6830" t="str">
            <v>VEICULO DE PASSEIO 2 PORTAS, 5 PASSAGEIROS, MOTOR 1.6 A ALCOOL, INCL. MOTORISTA (CP)</v>
          </cell>
          <cell r="C6830" t="str">
            <v>H</v>
          </cell>
        </row>
        <row r="6831">
          <cell r="A6831" t="str">
            <v>19.004.043-3</v>
          </cell>
          <cell r="B6831" t="str">
            <v>VEICULO DE PASSEIO 2 PORTAS, 5 PASSAGEIROS, MOTOR 1.6 A ALCOOL, INCL. MOTORISTA (CF)</v>
          </cell>
          <cell r="C6831" t="str">
            <v>H</v>
          </cell>
        </row>
        <row r="6832">
          <cell r="A6832" t="str">
            <v>19.004.043-4</v>
          </cell>
          <cell r="B6832" t="str">
            <v>VEICULO DE PASSEIO, 5 PASSAGEIROS, MOTOR 1.6 A ALCOOL, INCL.MOTORISTA(CI)</v>
          </cell>
          <cell r="C6832" t="str">
            <v>H</v>
          </cell>
        </row>
        <row r="6833">
          <cell r="A6833" t="str">
            <v>19.004.044-2</v>
          </cell>
          <cell r="B6833" t="str">
            <v>VEICULO DE PASSEIO 2 PORTAS, 5 PASSAGEIROS, MOTOR 1.0 A GASOLINA, INCL. MOTORISTA (CP)</v>
          </cell>
          <cell r="C6833" t="str">
            <v>H</v>
          </cell>
        </row>
        <row r="6834">
          <cell r="A6834" t="str">
            <v>19.004.044-3</v>
          </cell>
          <cell r="B6834" t="str">
            <v>VEICULO DE PASSEIO 2 PORTAS, 5 PASSAGEIROS, MOTOR 1.0 A GASOLINA, INCL. MOTORISTA (CF)</v>
          </cell>
          <cell r="C6834" t="str">
            <v>H</v>
          </cell>
        </row>
        <row r="6835">
          <cell r="A6835" t="str">
            <v>19.004.044-4</v>
          </cell>
          <cell r="B6835" t="str">
            <v>VEICULO DE PASSEIS, 5 PASSAGEIROS, MOTOR 1.0 A GASOLINA, INCL. MOTORISTA(CI)</v>
          </cell>
          <cell r="C6835" t="str">
            <v>H</v>
          </cell>
        </row>
        <row r="6836">
          <cell r="A6836" t="str">
            <v>19.004.045-2</v>
          </cell>
          <cell r="B6836" t="str">
            <v>VEICULO DE PASSEIO 2 PORTAS, 5 PASSAGEIROS, MOTOR 1.0 A GASOLINA, EXCL. MOTORISTA (CP)</v>
          </cell>
          <cell r="C6836" t="str">
            <v>H</v>
          </cell>
        </row>
        <row r="6837">
          <cell r="A6837" t="str">
            <v>19.004.045-3</v>
          </cell>
          <cell r="B6837" t="str">
            <v>VEICULO DE PASSEIO 2 PORTAS, 5 PASSAGEIROS, MOTOR 1.0 A GASOLINA, EXCL. MOTORISTA (CF)</v>
          </cell>
          <cell r="C6837" t="str">
            <v>H</v>
          </cell>
        </row>
        <row r="6838">
          <cell r="A6838" t="str">
            <v>19.004.045-4</v>
          </cell>
          <cell r="B6838" t="str">
            <v>VEICULO DE PASSEIO 2 PORTAS, 5 PASSAGEIROS, MOTOR 1.0 A GASOLINA, EXCL. MOTORISTA (CI)</v>
          </cell>
          <cell r="C6838" t="str">
            <v>H</v>
          </cell>
        </row>
        <row r="6839">
          <cell r="A6839" t="str">
            <v>19.004.051-2</v>
          </cell>
          <cell r="B6839" t="str">
            <v>GUINDASTE SOBRE RODAS, LANCA TELESCOPICA, MOTOR DIESEL 45CV,CAPAC. DE 6T, INCL. OPERADOR (CP)</v>
          </cell>
          <cell r="C6839" t="str">
            <v>H</v>
          </cell>
        </row>
        <row r="6840">
          <cell r="A6840" t="str">
            <v>19.004.051-3</v>
          </cell>
          <cell r="B6840" t="str">
            <v>GUINDASTE SOBRE RODAS, LANCA TELESCOPICA, MOTOR DIESEL 45CV,CAPAC. DE 6T, INCL. OPERADOR (CF)</v>
          </cell>
          <cell r="C6840" t="str">
            <v>H</v>
          </cell>
        </row>
        <row r="6841">
          <cell r="A6841" t="str">
            <v>19.004.051-4</v>
          </cell>
          <cell r="B6841" t="str">
            <v>GUINDASTE SOBRE RODAS, LANCA TELESCOPICA, MOTOR DIESEL 45CV,CAPAC. DE 6T, INCL. OPERADOR (CI)</v>
          </cell>
          <cell r="C6841" t="str">
            <v>H</v>
          </cell>
        </row>
        <row r="6842">
          <cell r="A6842" t="str">
            <v>19.004.053-2</v>
          </cell>
          <cell r="B6842" t="str">
            <v>GUINDASTE SOBRE RODAS, MOTOR DIESEL 68CV, CAPAC. DE CARGA MAXIMA DE 9,1T, LANCA GIRATORIA DE 180°, INCL. OPERADOR (CP)</v>
          </cell>
          <cell r="C6842" t="str">
            <v>H</v>
          </cell>
        </row>
        <row r="6843">
          <cell r="A6843" t="str">
            <v>19.004.053-3</v>
          </cell>
          <cell r="B6843" t="str">
            <v>GUINDASTE SOBRE RODAS, MOTOR DIESEL 68CV, CAPAC. DE CARGA MAXIMA DE 9,1T, LANCA GIRATORIA DE 180°, INCL. OPERADOR (CF)</v>
          </cell>
          <cell r="C6843" t="str">
            <v>H</v>
          </cell>
        </row>
        <row r="6844">
          <cell r="A6844" t="str">
            <v>19.004.053-4</v>
          </cell>
          <cell r="B6844" t="str">
            <v>GUINDASTE SOBRE RODAS, MOTOR DIESEL 68CV, CAPAC. DE CARGA MAXIMA DE 9,1T, LANCA GIRATORIA DE 180°, INCL. OPERADOR (CI)</v>
          </cell>
          <cell r="C6844" t="str">
            <v>H</v>
          </cell>
        </row>
        <row r="6845">
          <cell r="A6845" t="str">
            <v>19.004.054-2</v>
          </cell>
          <cell r="B6845" t="str">
            <v>GUINDASTE SOBRE RODAS,MOTOR DIESEL 121CV,CAPAC. 16T, RAIO DECURVA 4,65M,LANCA TELECOSPICA,INCL.OPERADOR E AUXILIAR (CP)</v>
          </cell>
          <cell r="C6845" t="str">
            <v>H</v>
          </cell>
        </row>
        <row r="6846">
          <cell r="A6846" t="str">
            <v>19.004.054-3</v>
          </cell>
          <cell r="B6846" t="str">
            <v>GUINDASTE SOBRE RODAS,MOTOR DIESEL 121CV,CAPAC. 16T, RAIO DECURVA 4,65M,LANCA TELESCOPICA,INCL.OPERADOR E AUXILIAR (CF)</v>
          </cell>
          <cell r="C6846" t="str">
            <v>H</v>
          </cell>
        </row>
        <row r="6847">
          <cell r="A6847" t="str">
            <v>19.004.054-4</v>
          </cell>
          <cell r="B6847" t="str">
            <v>GUINDASTE SOBRE RODAS,MOTOR DIESEL 121CV,CAPAC. 16T, RAIO DECURVA 4,65M,LANCA TELESCOPICA,INCL.OPERADOR E AUXILIAR (CI)</v>
          </cell>
          <cell r="C6847" t="str">
            <v>H</v>
          </cell>
        </row>
        <row r="6848">
          <cell r="A6848" t="str">
            <v>19.004.056-2</v>
          </cell>
          <cell r="B6848" t="str">
            <v>GUINDASTE C/LANCA TIPO TRELICA, ESTRUT. GIRATORIA, CAPAC. 30T, SOBRE CAMINHAO (INCL.ESTE), INCL.OPERADOR E AUXILIAR (CP)</v>
          </cell>
          <cell r="C6848" t="str">
            <v>H</v>
          </cell>
        </row>
        <row r="6849">
          <cell r="A6849" t="str">
            <v>19.004.056-3</v>
          </cell>
          <cell r="B6849" t="str">
            <v>GUINDASTE C/LANCA TIPO TRELICA, ESTRUT. GIRATORIA, CAPAC. 30T, SOBRE CAMINHAO (INCL.ESTE), INCL.OPERADOR E AUXILIAR (CF)</v>
          </cell>
          <cell r="C6849" t="str">
            <v>H</v>
          </cell>
        </row>
        <row r="6850">
          <cell r="A6850" t="str">
            <v>19.004.056-4</v>
          </cell>
          <cell r="B6850" t="str">
            <v>GUINDASTE C/LANCA TIPO TRELICA, ESTRUT. GIRATORIA, CAPAC. 30T, SOBRE CAMINHAO (INCL.ESTE), INCL.OPERADOR E AUXILIAR (CI)</v>
          </cell>
          <cell r="C6850" t="str">
            <v>H</v>
          </cell>
        </row>
        <row r="6851">
          <cell r="A6851" t="str">
            <v>19.004.057-2</v>
          </cell>
          <cell r="B6851" t="str">
            <v>GUINDASTE FIXO,TIPO GRUA, CAPAC. 1500KG, RAIO DE ALCANCE 25,00M, TORRE ASCENCIONAL, ALT. ATE 100,00M, INCL.OPERADOR (CP)</v>
          </cell>
          <cell r="C6851" t="str">
            <v>H</v>
          </cell>
        </row>
        <row r="6852">
          <cell r="A6852" t="str">
            <v>19.004.057-3</v>
          </cell>
          <cell r="B6852" t="str">
            <v>GUINDASTE FIXO,TIPO GRUA, CAPAC. 1500KG, RAIO DE ALCANCE 25,00M, TORRE ASCENCIONAL, ALT. ATE 100,00M, INCL.OPERADOR (CF)</v>
          </cell>
          <cell r="C6852" t="str">
            <v>H</v>
          </cell>
        </row>
        <row r="6853">
          <cell r="A6853" t="str">
            <v>19.004.057-4</v>
          </cell>
          <cell r="B6853" t="str">
            <v>GUINDASTE FIXO,TIPO GRUA, CAPAC. 1500KG, RAIO DE ALCANCE 25,00M, TORRE ASCENCIONAL, ALT. ATE 100,00M, INCL.OPERADOR (CI)</v>
          </cell>
          <cell r="C6853" t="str">
            <v>H</v>
          </cell>
        </row>
        <row r="6854">
          <cell r="A6854" t="str">
            <v>19.004.058-2</v>
          </cell>
          <cell r="B6854" t="str">
            <v>GUINDASTE FIXO,TIPO GRUA, CAPAC.1500KG, RAIO DE ALCANCE 25,00M, TORRE ESTACIONARIA, ALT. UTIL 30,00M, INCL.OPERADOR (CP)</v>
          </cell>
          <cell r="C6854" t="str">
            <v>H</v>
          </cell>
        </row>
        <row r="6855">
          <cell r="A6855" t="str">
            <v>19.004.058-3</v>
          </cell>
          <cell r="B6855" t="str">
            <v>GUINDASTE FIXO,TIPO GRUA, CAPAC.1500KG, RAIO DE ALCANCE 25,00M, TORRE ESTACIONARIA, ALT. UTIL 30,00M, INCL.OPERADOR (CF)</v>
          </cell>
          <cell r="C6855" t="str">
            <v>H</v>
          </cell>
        </row>
        <row r="6856">
          <cell r="A6856" t="str">
            <v>19.004.058-4</v>
          </cell>
          <cell r="B6856" t="str">
            <v>GUINDASTE FIXO,TIPO GRUA, CAPAC.1500KG, RAIO DE ALCANCE 25,00M, TORRE ESTACIONARIA, ALT. UTIL 30,00M, INCL.OPERADOR (CI)</v>
          </cell>
          <cell r="C6856" t="str">
            <v>H</v>
          </cell>
        </row>
        <row r="6857">
          <cell r="A6857" t="str">
            <v>19.004.059-2</v>
          </cell>
          <cell r="B6857" t="str">
            <v>GUINDASTE FIXO,TIPO GRUA,CAPAC. 1500KG,RAIO DE ALCANCE 25,00M, TORRE MOVEL SOBRE TRILHOS,ALT. 30,00M, INCL.OPERADOR (CP)</v>
          </cell>
          <cell r="C6857" t="str">
            <v>H</v>
          </cell>
        </row>
        <row r="6858">
          <cell r="A6858" t="str">
            <v>19.004.059-3</v>
          </cell>
          <cell r="B6858" t="str">
            <v>GUINDASTE FIXO,TIPO GRUA,CAPAC. 1500KG,RAIO DE ALCANCE 25,00M, TORRE MOVEL SOBRE TRILHOS,ALT. 30,00M, INCL.OPERADOR (CF)</v>
          </cell>
          <cell r="C6858" t="str">
            <v>H</v>
          </cell>
        </row>
        <row r="6859">
          <cell r="A6859" t="str">
            <v>19.004.059-4</v>
          </cell>
          <cell r="B6859" t="str">
            <v>GUINDASTE FIXO,TIPO GRUA,CAPAC. 1500KG,RAIO DE ALCANCE 25,00M, TORRE MOVEL SOBRE TRILHOS,ALT. 30,00M, INCL.OPERADOR (CI)</v>
          </cell>
          <cell r="C6859" t="str">
            <v>H</v>
          </cell>
        </row>
        <row r="6860">
          <cell r="A6860" t="str">
            <v>19.004.061-2</v>
          </cell>
          <cell r="B6860" t="str">
            <v>GUINCHO DE ENGRENAGEM, C/CAPAC. DE 1500KG, MOTOR ELETR. 10CV, JOGO DE 4 ROLDANAS C/CABO SIMPLES, EXCL. OPERADOR (CP)</v>
          </cell>
          <cell r="C6860" t="str">
            <v>H</v>
          </cell>
        </row>
        <row r="6861">
          <cell r="A6861" t="str">
            <v>19.004.061-3</v>
          </cell>
          <cell r="B6861" t="str">
            <v>GUINCHO DE ENGRENAGEM, C/CAPAC. DE 1500KG, MOTOR ELETR. 10CV, JOGO DE 4 ROLDANAS C/CABO SIMPLES, EXCL. OPERADOR (CF)</v>
          </cell>
          <cell r="C6861" t="str">
            <v>H</v>
          </cell>
        </row>
        <row r="6862">
          <cell r="A6862" t="str">
            <v>19.004.061-4</v>
          </cell>
          <cell r="B6862" t="str">
            <v>GUINCHO DE ENGRENAGEM, C/CAPAC. DE 1500KG, MOTOR ELETR. 10CV, JOGO DE 4 ROLDANAS C/CABO SIMPLES, EXCL. OPERADOR (CI)</v>
          </cell>
          <cell r="C6862" t="str">
            <v>H</v>
          </cell>
        </row>
        <row r="6863">
          <cell r="A6863" t="str">
            <v>19.004.065-2</v>
          </cell>
          <cell r="B6863" t="str">
            <v>ELEVADOR EQUIPADO P/TRANSP. DE CONCR. A 10,00M DE ALT., EXCL. OPERADOR (CP)</v>
          </cell>
          <cell r="C6863" t="str">
            <v>H</v>
          </cell>
        </row>
        <row r="6864">
          <cell r="A6864" t="str">
            <v>19.004.065-3</v>
          </cell>
          <cell r="B6864" t="str">
            <v>ELEVADOR EQUIPADO P/TRANSP. DE CONCR. A 10,00M DE ALT., EXCL. OPERADOR (CF)</v>
          </cell>
          <cell r="C6864" t="str">
            <v>H</v>
          </cell>
        </row>
        <row r="6865">
          <cell r="A6865" t="str">
            <v>19.004.065-4</v>
          </cell>
          <cell r="B6865" t="str">
            <v>ELEVADOR EQUIPADO P/TRANSP. DE CONCR. A 10,00M DE ALT., EXCL. OPERADOR (CI)</v>
          </cell>
          <cell r="C6865" t="str">
            <v>H</v>
          </cell>
        </row>
        <row r="6866">
          <cell r="A6866" t="str">
            <v>19.004.070-2</v>
          </cell>
          <cell r="B6866" t="str">
            <v>ESTEIRA TRANSPORTADORA, DE CORREIA, LARG. 50CM E 10,00M DE COMPR., MOTOR ELETR. 2HP, EXCL. OPERADOR (CP)</v>
          </cell>
          <cell r="C6866" t="str">
            <v>H</v>
          </cell>
        </row>
        <row r="6867">
          <cell r="A6867" t="str">
            <v>19.004.070-3</v>
          </cell>
          <cell r="B6867" t="str">
            <v>ESTEIRA TRANSPORTADORA, DE CORREIA, LARG. 50CM E 10,00M DE COMPR., MOTOR ELETR. 2HP, EXCL. OPERADOR (CF)</v>
          </cell>
          <cell r="C6867" t="str">
            <v>H</v>
          </cell>
        </row>
        <row r="6868">
          <cell r="A6868" t="str">
            <v>19.004.070-4</v>
          </cell>
          <cell r="B6868" t="str">
            <v>ESTEIRA TRANSPORTADORA, DE CORREIA, LARG. 50CM E 10,00M DE COMPR., MOTOR ELETR. 2HP, EXCL. OPERADOR (CI)</v>
          </cell>
          <cell r="C6868" t="str">
            <v>H</v>
          </cell>
        </row>
        <row r="6869">
          <cell r="A6869" t="str">
            <v>19.004.075-2</v>
          </cell>
          <cell r="B6869" t="str">
            <v>PORTICO MOVEL MET., C/TALHA MANUAL DE 10T, VAO DE 5,00M E TRILHO P/ 30,00M DE CURSO, EXCL. OPERADOR (CP)</v>
          </cell>
          <cell r="C6869" t="str">
            <v>H</v>
          </cell>
        </row>
        <row r="6870">
          <cell r="A6870" t="str">
            <v>19.004.075-4</v>
          </cell>
          <cell r="B6870" t="str">
            <v>PORTICO MOVEL MET., C/TALHA MANUAL DE 10T, VAO DE 5,00M E TRILHO P/ 30,00M DE CURSO, EXCL. OPERADOR (CI)</v>
          </cell>
          <cell r="C6870" t="str">
            <v>H</v>
          </cell>
        </row>
        <row r="6871">
          <cell r="A6871" t="str">
            <v>19.004.080-2</v>
          </cell>
          <cell r="B6871" t="str">
            <v>GUINDAUTO CAPAC.3,5T, A APROX.2,00M, ALCANCE VERT.A APROX.7,00M, SOBRE CHASSIS DE CAMINHAO(EXCL.ESTE),EXCL.OPERADOR (CP)</v>
          </cell>
          <cell r="C6871" t="str">
            <v>H</v>
          </cell>
        </row>
        <row r="6872">
          <cell r="A6872" t="str">
            <v>19.004.080-4</v>
          </cell>
          <cell r="B6872" t="str">
            <v>GUINDAUTO CAPAC.3,5T, A APROX.2,00M, ALCANCE VERT.A APROX.7,00M, SOBRE CHASSIS DE CAMINHAO(EXCL.ESTE),EXCL.OPERADOR (CI)</v>
          </cell>
          <cell r="C6872" t="str">
            <v>H</v>
          </cell>
        </row>
        <row r="6873">
          <cell r="A6873" t="str">
            <v>19.004.081-2</v>
          </cell>
          <cell r="B6873" t="str">
            <v>GUINDAUTO CAPAC. 4T, A APROX.2,00M, ALCANCE VERT.A APROX.8,00M, SOBRE CHASSIS DE CAMINHAO (EXCL.ESTE),EXCL.OPERADOR (CP)</v>
          </cell>
          <cell r="C6873" t="str">
            <v>H</v>
          </cell>
        </row>
        <row r="6874">
          <cell r="A6874" t="str">
            <v>19.004.081-4</v>
          </cell>
          <cell r="B6874" t="str">
            <v>GUINDAUTO CAPAC. 4T, A APROX.2,00M, ALCANCE VERT.A APROX.8,00M, SOBRE CHASSIS DE CAMINHAO (EXCL.ESTE),EXCL.OPERADOR (CI)</v>
          </cell>
          <cell r="C6874" t="str">
            <v>H</v>
          </cell>
        </row>
        <row r="6875">
          <cell r="A6875" t="str">
            <v>19.004.090-2</v>
          </cell>
          <cell r="B6875" t="str">
            <v>EMPILHADEIRA EQUIPADA C/RODAGEM PNEUMATICA, CAPAC. 2,5T E CENTRO DE CARGA A 60CM, MOTOR A GASOLINA, INCL. OPERADOR (CP)</v>
          </cell>
          <cell r="C6875" t="str">
            <v>H</v>
          </cell>
        </row>
        <row r="6876">
          <cell r="A6876" t="str">
            <v>19.004.090-3</v>
          </cell>
          <cell r="B6876" t="str">
            <v>EMPILHADEIRA EQUIPADA C/RODAGEM PNEUMATICA, CAPAC. 2,5T E CENTRO DE CARGA A 60CM, MOTOR A GASOLINA, INCL. OPERADOR (CF)</v>
          </cell>
          <cell r="C6876" t="str">
            <v>H</v>
          </cell>
        </row>
        <row r="6877">
          <cell r="A6877" t="str">
            <v>19.004.090-4</v>
          </cell>
          <cell r="B6877" t="str">
            <v>EMPILHADEIRA EQUIPADA C/RODAGEM PNEUMATICA, CAPAC. 2,5T E CENTRO DE CARGA A 60CM, MOTOR A GASOLINA, INCL. OPERADOR (CI)</v>
          </cell>
          <cell r="C6877" t="str">
            <v>H</v>
          </cell>
        </row>
        <row r="6878">
          <cell r="A6878" t="str">
            <v>19.004.092-2</v>
          </cell>
          <cell r="B6878" t="str">
            <v>EMPILHADEIRA EQUIPADA C/RODAGEM PNEUMATICA, CAPAC. 3T E CENTRO DE CARGA A 60CM, MOTOR A GASOLINA, INCL. OPERADOR (CP)</v>
          </cell>
          <cell r="C6878" t="str">
            <v>H</v>
          </cell>
        </row>
        <row r="6879">
          <cell r="A6879" t="str">
            <v>19.004.092-3</v>
          </cell>
          <cell r="B6879" t="str">
            <v>EMPILHADEIRA EQUIPADA C/RODAGEM PNEUMATICA, CAPAC. 3T E CENTRO DE CARGA A 60CM, MOTOR A GASOLINA, INCL. OPERADOR (CF)</v>
          </cell>
          <cell r="C6879" t="str">
            <v>H</v>
          </cell>
        </row>
        <row r="6880">
          <cell r="A6880" t="str">
            <v>19.004.092-4</v>
          </cell>
          <cell r="B6880" t="str">
            <v>EMPILHADEIRA EQUIPADA C/RODAGEM PNEUMATICA, CAPAC. 3T E CENTRO DE CARGA A 60CM, MOTOR A GASOLINA, INCL. OPERADOR (CI)</v>
          </cell>
          <cell r="C6880" t="str">
            <v>H</v>
          </cell>
        </row>
        <row r="6881">
          <cell r="A6881" t="str">
            <v>19.004.094-2</v>
          </cell>
          <cell r="B6881" t="str">
            <v>EMPILHADEIRA EQUIPADA C/RODAGEM PNEUMATICA, CAPAC. 4T E CENTRO DE CARGA A 60CM, MOTOR A GASOLINA, INCL. OPERADOR (CP)</v>
          </cell>
          <cell r="C6881" t="str">
            <v>H</v>
          </cell>
        </row>
        <row r="6882">
          <cell r="A6882" t="str">
            <v>19.004.094-3</v>
          </cell>
          <cell r="B6882" t="str">
            <v>EMPILHADEIRA EQUIPADA C/RODAGEM PNEUMATICA, CAPAC. 4T E CENTRO DE CARGA A 60CM, MOTOR A GASOLINA, INCL. OPERADOR (CF)</v>
          </cell>
          <cell r="C6882" t="str">
            <v>H</v>
          </cell>
        </row>
        <row r="6883">
          <cell r="A6883" t="str">
            <v>19.004.094-4</v>
          </cell>
          <cell r="B6883" t="str">
            <v>EMPILHADEIRA EQUIPADA C/RODAGEM PNEUMATICA, CAPAC. 4T E CENTRO DE CARGA A 60CM, MOTOR A GASOLINA, INCL. OPERADOR (CI)</v>
          </cell>
          <cell r="C6883" t="str">
            <v>H</v>
          </cell>
        </row>
        <row r="6884">
          <cell r="A6884" t="str">
            <v>19.004.096-2</v>
          </cell>
          <cell r="B6884" t="str">
            <v>EMPILHADEIRA EQUIPADA C/RODAGEM PNEUMATICA, CAPAC. 5T E CENTRO DE CARGA A 60CM, MOTOR DIESEL 80CV, INCL. OPERADOR (CP)</v>
          </cell>
          <cell r="C6884" t="str">
            <v>H</v>
          </cell>
        </row>
        <row r="6885">
          <cell r="A6885" t="str">
            <v>19.004.096-3</v>
          </cell>
          <cell r="B6885" t="str">
            <v>EMPILHADEIRA EQUIPADA C/RODAGEM PNEUMATICA, CAPAC. 5T E CENTRO DE CARGA A 6OCM, MOTOR DIESEL 80CV, INCL. OPERADOR (CF)</v>
          </cell>
          <cell r="C6885" t="str">
            <v>H</v>
          </cell>
        </row>
        <row r="6886">
          <cell r="A6886" t="str">
            <v>19.004.096-4</v>
          </cell>
          <cell r="B6886" t="str">
            <v>EMPILHADEIRA EQUIPADA C/RODAGEM PNEUMATICA, CAPAC. 5T E CENTRO DE CARGA A 60CM, MOTOR DIESEL 80CV, INCL. OPERADOR (CI)</v>
          </cell>
          <cell r="C6886" t="str">
            <v>H</v>
          </cell>
        </row>
        <row r="6887">
          <cell r="A6887" t="str">
            <v>19.004.098-2</v>
          </cell>
          <cell r="B6887" t="str">
            <v>EMPILHADEIRA EQUIPADA C/RODAGEM PNEUMATICA, CAPAC. 7T E CENTRO DE CARGA A 60CM, MOTOR DIESEL 80CV, INCL. OPERADOR (CP)</v>
          </cell>
          <cell r="C6887" t="str">
            <v>H</v>
          </cell>
        </row>
        <row r="6888">
          <cell r="A6888" t="str">
            <v>19.004.098-3</v>
          </cell>
          <cell r="B6888" t="str">
            <v>EMPILHADEIRA EQUIPADA C/RODAGEM PNEUMATICA, CAPAC. 7T E CENTRO DE CARGA A 60CM, MOTOR DIESEL 80CV, INCL. OPERADOR (CF)</v>
          </cell>
          <cell r="C6888" t="str">
            <v>H</v>
          </cell>
        </row>
        <row r="6889">
          <cell r="A6889" t="str">
            <v>19.004.098-4</v>
          </cell>
          <cell r="B6889" t="str">
            <v>EMPILHADEIRA EQUIPADA C/RODAGEM PNEUMATICA, CAPAC. 7T E CENTRO DE CARGA A 60CM, MOTOR DIESEL 80CV, INCL. OPERADOR (CI)</v>
          </cell>
          <cell r="C6889" t="str">
            <v>H</v>
          </cell>
        </row>
        <row r="6890">
          <cell r="A6890" t="str">
            <v>19.004.100-2</v>
          </cell>
          <cell r="B6890" t="str">
            <v>PLATAFORMA PANTOGRAFICA ALT. MAXIMA DE TRAB. 13,00M, SOBRE CHASSIS DE CAMINHAO (EXCL. ESTE), EXCL. OPERADOR (CP)</v>
          </cell>
          <cell r="C6890" t="str">
            <v>H</v>
          </cell>
        </row>
        <row r="6891">
          <cell r="A6891" t="str">
            <v>19.004.100-4</v>
          </cell>
          <cell r="B6891" t="str">
            <v>PLATAFORMA PANTOGRAFICA ALT. MAXIMA DE TRAB. 13,00M, SOBRA CHASSIS DE CAMINHAO (EXCL. ESTE), EXCL. OPERADOR (CI)</v>
          </cell>
          <cell r="C6891" t="str">
            <v>H</v>
          </cell>
        </row>
        <row r="6892">
          <cell r="A6892" t="str">
            <v>19.004.999-0</v>
          </cell>
          <cell r="B6892" t="str">
            <v>INDICE DA FAMILIA</v>
          </cell>
        </row>
        <row r="6893">
          <cell r="A6893" t="str">
            <v>19.005.001-2</v>
          </cell>
          <cell r="B6893" t="str">
            <v>ROMPEDOR PNEUMATICO DE 32,6KG DE PESO, CONSUMO DE AR 38,8 L/S, FREQUENCIA DE IMPACTO 1110/MIN, EXCL. OPERADOR (CP)</v>
          </cell>
          <cell r="C6893" t="str">
            <v>H</v>
          </cell>
        </row>
        <row r="6894">
          <cell r="A6894" t="str">
            <v>19.005.001-4</v>
          </cell>
          <cell r="B6894" t="str">
            <v>ROMPEDOR PNEUMATICO DE 32,6KG DE PESO, CONSUMO DE AR 38,8 L/S, FREQUENCIA DE IMPACTO 1110/MIN, EXCL. OPERADOR (CI)</v>
          </cell>
          <cell r="C6894" t="str">
            <v>H</v>
          </cell>
        </row>
        <row r="6895">
          <cell r="A6895" t="str">
            <v>19.005.002-2</v>
          </cell>
          <cell r="B6895" t="str">
            <v>PERFURATRIZ DE 22,4KG DE PESO, P/USO SUBTERRANEO, CONSUMO DEAR 48 L/S, FREQUENCIA DE IMPACTO 34/S, EXCL. OPERADOR (CP)</v>
          </cell>
          <cell r="C6895" t="str">
            <v>H</v>
          </cell>
        </row>
        <row r="6896">
          <cell r="A6896" t="str">
            <v>19.005.002-4</v>
          </cell>
          <cell r="B6896" t="str">
            <v>PERFURATRIZ DE 22,4KG DE PESO, P/USO SUBTERRANEO, CONSUMO DEAR 48L/S, FREQUENCIA DE IMPACTO 34/S, EXCL. OPERADOR (CI)</v>
          </cell>
          <cell r="C6896" t="str">
            <v>H</v>
          </cell>
        </row>
        <row r="6897">
          <cell r="A6897" t="str">
            <v>19.005.004-2</v>
          </cell>
          <cell r="B6897" t="str">
            <v>PERFURATRIZ DE 23,5KG DE PESO, P/FURACAO DE FOGACHO, CONSUMODE AR 56L/S, FREQUENCIA DE IMPACTO 34/S, EXCL.OPERADOR (CP)</v>
          </cell>
          <cell r="C6897" t="str">
            <v>H</v>
          </cell>
        </row>
        <row r="6898">
          <cell r="A6898" t="str">
            <v>19.005.004-4</v>
          </cell>
          <cell r="B6898" t="str">
            <v>PERFURATRIZ DE 23,5KG DE PESO, P/FURACAO DE FOGACHO,CONSUMODE AR 56 L/S, FREQUENCIA DE IMPACTO 34/S, EXCL.OPERADOR (CI)</v>
          </cell>
          <cell r="C6898" t="str">
            <v>H</v>
          </cell>
        </row>
        <row r="6899">
          <cell r="A6899" t="str">
            <v>19.005.006-2</v>
          </cell>
          <cell r="B6899" t="str">
            <v>MAQUINA FRESADORA A FRIO, LARG. DE FRESAGEM 1,00M, MOTOR DIESEL 105KW, INCL. OPERADOR E AJUDANTE (CP)</v>
          </cell>
          <cell r="C6899" t="str">
            <v>H</v>
          </cell>
        </row>
        <row r="6900">
          <cell r="A6900" t="str">
            <v>19.005.006-3</v>
          </cell>
          <cell r="B6900" t="str">
            <v>MAQUINA FRESADORA A FRIO, LARG. DE FRESAGEM 1,00M, MOTOR DIESEL 105KW, INCL. OPERADOR E AJUDANTE (CF)</v>
          </cell>
          <cell r="C6900" t="str">
            <v>H</v>
          </cell>
        </row>
        <row r="6901">
          <cell r="A6901" t="str">
            <v>19.005.006-4</v>
          </cell>
          <cell r="B6901" t="str">
            <v>MAQUINA FRESADORA A FRIO, LARG. DE FRESAGEM 1,00M, MOTOR DIESEL 105KW, INCL. OPERADOR E AJUDANTE (CI)</v>
          </cell>
          <cell r="C6901" t="str">
            <v>H</v>
          </cell>
        </row>
        <row r="6902">
          <cell r="A6902" t="str">
            <v>19.005.007-2</v>
          </cell>
          <cell r="B6902" t="str">
            <v>DUMPER, MOTOR DIESEL 18HP, CARGA SOLIDA 1000 L, INCL. OPERADOR (CP)</v>
          </cell>
          <cell r="C6902" t="str">
            <v>H</v>
          </cell>
        </row>
        <row r="6903">
          <cell r="A6903" t="str">
            <v>19.005.007-3</v>
          </cell>
          <cell r="B6903" t="str">
            <v>DUMPER, MOTOR DIESEL 18HP, CARGA SOLIDA 1000 L, INCL. OPERADOR (CF)</v>
          </cell>
          <cell r="C6903" t="str">
            <v>H</v>
          </cell>
        </row>
        <row r="6904">
          <cell r="A6904" t="str">
            <v>19.005.007-4</v>
          </cell>
          <cell r="B6904" t="str">
            <v>DUMPER, MOTOR DIESEL 18HP, CARGA SOLIDA 1000 L, INCL. OPERADOR (CI)</v>
          </cell>
          <cell r="C6904" t="str">
            <v>H</v>
          </cell>
        </row>
        <row r="6905">
          <cell r="A6905" t="str">
            <v>19.005.008-2</v>
          </cell>
          <cell r="B6905" t="str">
            <v>ESCAVADEIRA HIDR., MOTOR DIESEL 92CV, CAPAC. 0,78M3 E 3 BRACOS ARTICULADOS AJUSTAVEIS EM 3 POSICOES, INCL. OPERADOR (CP)</v>
          </cell>
          <cell r="C6905" t="str">
            <v>H</v>
          </cell>
        </row>
        <row r="6906">
          <cell r="A6906" t="str">
            <v>19.005.008-3</v>
          </cell>
          <cell r="B6906" t="str">
            <v>ESCAVADEIRA HIDR., MOTOR DIESEL 92CV, CAPAC. 0,78M3 E 3 BRACOS ARTICULADOS AJUSTAVEIS EM 3 POSICOES, INCL. OPERADOR (CF)</v>
          </cell>
          <cell r="C6906" t="str">
            <v>H</v>
          </cell>
        </row>
        <row r="6907">
          <cell r="A6907" t="str">
            <v>19.005.008-4</v>
          </cell>
          <cell r="B6907" t="str">
            <v>ESCAVADEIRA HIDR., MOTOR DIESEL 92CV, CAPAC. 0,78M3 E 3 BRACOS ARTICULADOS AJUSTAVEIS EM 3 POSICOES, INCL. OPERADOR (CI)</v>
          </cell>
          <cell r="C6907" t="str">
            <v>H</v>
          </cell>
        </row>
        <row r="6908">
          <cell r="A6908" t="str">
            <v>19.005.012-2</v>
          </cell>
          <cell r="B6908" t="str">
            <v>MOTONIVELADORA, MOTOR DIESEL 125CV, INCL. OPERADOR (CP)</v>
          </cell>
          <cell r="C6908" t="str">
            <v>H</v>
          </cell>
        </row>
        <row r="6909">
          <cell r="A6909" t="str">
            <v>19.005.012-3</v>
          </cell>
          <cell r="B6909" t="str">
            <v>MOTONIVELADORA, MOTOR DIESEL 125CV, INCL. OPERADOR (CF)</v>
          </cell>
          <cell r="C6909" t="str">
            <v>H</v>
          </cell>
        </row>
        <row r="6910">
          <cell r="A6910" t="str">
            <v>19.005.012-4</v>
          </cell>
          <cell r="B6910" t="str">
            <v>MOTONIVELADORA, MOTOR DIESEL 125CV, INCL. OPERADOR (CI)</v>
          </cell>
          <cell r="C6910" t="str">
            <v>H</v>
          </cell>
        </row>
        <row r="6911">
          <cell r="A6911" t="str">
            <v>19.005.014-2</v>
          </cell>
          <cell r="B6911" t="str">
            <v>MOTO-ESCAVO-TRANSPORTADOR, MOTOR DIESEL 270CV, CAPAC. RASA 11,00M3 E COROADA 15,00M3, INCL. OPERADOR (CP)</v>
          </cell>
          <cell r="C6911" t="str">
            <v>H</v>
          </cell>
        </row>
        <row r="6912">
          <cell r="A6912" t="str">
            <v>19.005.014-3</v>
          </cell>
          <cell r="B6912" t="str">
            <v>MOTO-ESCAVO-TRANSPORTADOR, MOTOR DIESEL 270CV, CAPAC. RASA 11,00M3 E COROADA 15,00M3, INCL. OPERADOR (CF)</v>
          </cell>
          <cell r="C6912" t="str">
            <v>H</v>
          </cell>
        </row>
        <row r="6913">
          <cell r="A6913" t="str">
            <v>19.005.014-4</v>
          </cell>
          <cell r="B6913" t="str">
            <v>MOTO-ESCAVO-TRANSPORTADOR, MOTOR DIESEL 270CV, CAPAC. RASA 11,00M3 E COROADA 15,00M3, INCL. OPERADOR (CI)</v>
          </cell>
          <cell r="C6913" t="str">
            <v>H</v>
          </cell>
        </row>
        <row r="6914">
          <cell r="A6914" t="str">
            <v>19.005.015-2</v>
          </cell>
          <cell r="B6914" t="str">
            <v>GRADE DE DISCO, ARMADURA LEVE C/ 20 DISCOS, PESO 1300KG, LARG. DE CORTE 2,30M, ACIONAMENTO MEC., EXCL. OPERADOR (CP)</v>
          </cell>
          <cell r="C6914" t="str">
            <v>H</v>
          </cell>
        </row>
        <row r="6915">
          <cell r="A6915" t="str">
            <v>19.005.015-4</v>
          </cell>
          <cell r="B6915" t="str">
            <v>GRADE DE DISCO, ARMADURA LEVE C/ 20 DISCOS, PESO 1300KG, LARG. DE CORTE 2,30M, ACIONAMENTO MEC., EXCL. OPERADOR (CI)</v>
          </cell>
          <cell r="C6915" t="str">
            <v>H</v>
          </cell>
        </row>
        <row r="6916">
          <cell r="A6916" t="str">
            <v>19.005.016-2</v>
          </cell>
          <cell r="B6916" t="str">
            <v>TRATOR DE PNEUS, MOTOR DIESEL 61CV, INCL. OPERADOR (CP)</v>
          </cell>
          <cell r="C6916" t="str">
            <v>H</v>
          </cell>
        </row>
        <row r="6917">
          <cell r="A6917" t="str">
            <v>19.005.016-3</v>
          </cell>
          <cell r="B6917" t="str">
            <v>TRATOR DE PNEUS, MOTOR DIESEL 61CV, INCL. OPERADOR (CF)</v>
          </cell>
          <cell r="C6917" t="str">
            <v>H</v>
          </cell>
        </row>
        <row r="6918">
          <cell r="A6918" t="str">
            <v>19.005.016-4</v>
          </cell>
          <cell r="B6918" t="str">
            <v>TRATOR DE PNEUS, MOTOR DIESEL 61CV, INCL. OPERADOR (CI)</v>
          </cell>
          <cell r="C6918" t="str">
            <v>H</v>
          </cell>
        </row>
        <row r="6919">
          <cell r="A6919" t="str">
            <v>19.005.017-2</v>
          </cell>
          <cell r="B6919" t="str">
            <v>TRATOR DE ESTEIRAS, MOTOR DIESEL 80CV, C/LAMINA DE 1290KG, INCL. OPERADOR (CP)</v>
          </cell>
          <cell r="C6919" t="str">
            <v>H</v>
          </cell>
        </row>
        <row r="6920">
          <cell r="A6920" t="str">
            <v>19.005.017-3</v>
          </cell>
          <cell r="B6920" t="str">
            <v>TRATOR DE ESTEIRAS, MOTOR DIESEL 80CV, C/LAMINA DE 1290KG, INCL. OPERADOR (CF)</v>
          </cell>
          <cell r="C6920" t="str">
            <v>H</v>
          </cell>
        </row>
        <row r="6921">
          <cell r="A6921" t="str">
            <v>19.005.017-4</v>
          </cell>
          <cell r="B6921" t="str">
            <v>TRATOR DE ESTEIRAS, MOTOR DIESEL 80CV, C/LAMINA DE 1290KG, INCL. OPERADOR (CI)</v>
          </cell>
          <cell r="C6921" t="str">
            <v>H</v>
          </cell>
        </row>
        <row r="6922">
          <cell r="A6922" t="str">
            <v>19.005.019-2</v>
          </cell>
          <cell r="B6922" t="str">
            <v>TRATOR DE ESTEIRAS, MOTOR DIESEL 140CV, C/LAMINA DE 2330KG,INCL. OPERADOR (CP)</v>
          </cell>
          <cell r="C6922" t="str">
            <v>H</v>
          </cell>
        </row>
        <row r="6923">
          <cell r="A6923" t="str">
            <v>19.005.019-3</v>
          </cell>
          <cell r="B6923" t="str">
            <v>TRATOR DE ESTEIRAS, MOTOR DIESEL 140CV, C/LAMINA DE 2330KG,INCL. OPERADOR (CF)</v>
          </cell>
          <cell r="C6923" t="str">
            <v>H</v>
          </cell>
        </row>
        <row r="6924">
          <cell r="A6924" t="str">
            <v>19.005.019-4</v>
          </cell>
          <cell r="B6924" t="str">
            <v>TRATOR DE ESTEIRAS, MOTOR DIESEL 140CV, C/LAMINA DE 2330KG,INCL. OPERADOR (CI)</v>
          </cell>
          <cell r="C6924" t="str">
            <v>H</v>
          </cell>
        </row>
        <row r="6925">
          <cell r="A6925" t="str">
            <v>19.005.021-2</v>
          </cell>
          <cell r="B6925" t="str">
            <v>TRATOR DE ESTEIRAS, MOTOR DIESEL 200CV, C/LAMINA DE 2500KG,INCL. OPERADOR (CP)</v>
          </cell>
          <cell r="C6925" t="str">
            <v>H</v>
          </cell>
        </row>
        <row r="6926">
          <cell r="A6926" t="str">
            <v>19.005.021-3</v>
          </cell>
          <cell r="B6926" t="str">
            <v>TRATOR DE ESTEIRAS, MOTOR DIESEL 200CV, C/LAMINA DE 2500KG,INCL. OPERADOR (CF)</v>
          </cell>
          <cell r="C6926" t="str">
            <v>H</v>
          </cell>
        </row>
        <row r="6927">
          <cell r="A6927" t="str">
            <v>19.005.021-4</v>
          </cell>
          <cell r="B6927" t="str">
            <v>TRATOR DE ESTEIRAS, MOTOR DIESEL 200CV, C/LAMINA DE 2500KG,INCL. OPERADOR (CI)</v>
          </cell>
          <cell r="C6927" t="str">
            <v>H</v>
          </cell>
        </row>
        <row r="6928">
          <cell r="A6928" t="str">
            <v>19.005.023-2</v>
          </cell>
          <cell r="B6928" t="str">
            <v>TRATOR DE ESTEIRAS, MOTOR DIESEL 335CV, S/LAMINA, INCL. OPERADOR (CP)</v>
          </cell>
          <cell r="C6928" t="str">
            <v>H</v>
          </cell>
        </row>
        <row r="6929">
          <cell r="A6929" t="str">
            <v>19.005.023-3</v>
          </cell>
          <cell r="B6929" t="str">
            <v>TRATOR DE ESTEIRAS, MOTOR DIESEL 335CV, S/LAMINA, INCL. OPERADOR (CF)</v>
          </cell>
          <cell r="C6929" t="str">
            <v>H</v>
          </cell>
        </row>
        <row r="6930">
          <cell r="A6930" t="str">
            <v>19.005.023-4</v>
          </cell>
          <cell r="B6930" t="str">
            <v>TRATOR DE ESTEIRAS, MOTOR DIESEL 335CV, S/LAMINA, INCL. OPERADOR (CI)</v>
          </cell>
          <cell r="C6930" t="str">
            <v>H</v>
          </cell>
        </row>
        <row r="6931">
          <cell r="A6931" t="str">
            <v>19.005.025-2</v>
          </cell>
          <cell r="B6931" t="str">
            <v>TRATOR DE ESTEIRAS, MOTOR DIESEL 335CV, C/LAMINA DE 5000KG,INCL. OPERADOR (CP)</v>
          </cell>
          <cell r="C6931" t="str">
            <v>H</v>
          </cell>
        </row>
        <row r="6932">
          <cell r="A6932" t="str">
            <v>19.005.025-3</v>
          </cell>
          <cell r="B6932" t="str">
            <v>TRATOR DE ESTEIRAS, MOTOR DIESEL 335CV, C/LAMINA DE 5000KG,INCL. OPERADOR (CF)</v>
          </cell>
          <cell r="C6932" t="str">
            <v>H</v>
          </cell>
        </row>
        <row r="6933">
          <cell r="A6933" t="str">
            <v>19.005.025-4</v>
          </cell>
          <cell r="B6933" t="str">
            <v>TRATOR DE ESTEIRAS, MOTOR DIESEL 335CV, C/LAMINA DE 5000KG,INCL. OPERADOR (CI)</v>
          </cell>
          <cell r="C6933" t="str">
            <v>H</v>
          </cell>
        </row>
        <row r="6934">
          <cell r="A6934" t="str">
            <v>19.005.026-2</v>
          </cell>
          <cell r="B6934" t="str">
            <v>TRATOR DE ESTEIRAS, MOTOR DIESEL 335CV, C/ESCARIFICADOR DE PENETRACAO MAXIMA DE 0,66M, INCL. OPERADOR (CP)</v>
          </cell>
          <cell r="C6934" t="str">
            <v>H</v>
          </cell>
        </row>
        <row r="6935">
          <cell r="A6935" t="str">
            <v>19.005.026-3</v>
          </cell>
          <cell r="B6935" t="str">
            <v>TRATOR DE ESTEIRAS, MOTOR DIESEL 335CV, C/ESCARIFICADOR DE PENETRACAO MAXIMA DE 0,66M, INCL. OPERADOR (CF)</v>
          </cell>
          <cell r="C6935" t="str">
            <v>H</v>
          </cell>
        </row>
        <row r="6936">
          <cell r="A6936" t="str">
            <v>19.005.026-4</v>
          </cell>
          <cell r="B6936" t="str">
            <v>TRATOR DE ESTEIRAS, MOTOR DIESEL 335CV, C/ESCARIFICADOR DE PENETRACAO MAXIMA DE 0,66M, INCL. OPERADOR (CI)</v>
          </cell>
          <cell r="C6936" t="str">
            <v>H</v>
          </cell>
        </row>
        <row r="6937">
          <cell r="A6937" t="str">
            <v>19.005.028-2</v>
          </cell>
          <cell r="B6937" t="str">
            <v>TRATOR CARREGADEIRA E RETRO-ESCAVADEIRA, MOTOR DIESEL 75CV,CAPAC. DA CACAMBA 0,76M3, INCL. OPERADOR (CP)</v>
          </cell>
          <cell r="C6937" t="str">
            <v>H</v>
          </cell>
        </row>
        <row r="6938">
          <cell r="A6938" t="str">
            <v>19.005.028-3</v>
          </cell>
          <cell r="B6938" t="str">
            <v>TRATOR CARREGADEIRA E RETRO-ESCAVADEIRA, MOTOR DIESEL 75CV,CAPAC. DA CACAMBA 0,76M3, INCL. OPERADOR (CF)</v>
          </cell>
          <cell r="C6938" t="str">
            <v>H</v>
          </cell>
        </row>
        <row r="6939">
          <cell r="A6939" t="str">
            <v>19.005.028-4</v>
          </cell>
          <cell r="B6939" t="str">
            <v>TRATOR CARREGADEIRA E RETRO-ESCAVADEIRA, MOTOR DIESEL 75CV,CAPAC. DA CACAMBA 0,76M3, INCL. OPERADOR (CI)</v>
          </cell>
          <cell r="C6939" t="str">
            <v>H</v>
          </cell>
        </row>
        <row r="6940">
          <cell r="A6940" t="str">
            <v>19.005.030-2</v>
          </cell>
          <cell r="B6940" t="str">
            <v>CARREGADOR FRONTAL, DE RODAS, MOTOR DIESEL 100CV, PA C/CAPAC. RASA EM TORNO DE 1,30M3, INCL. OPERADOR (CP)</v>
          </cell>
          <cell r="C6940" t="str">
            <v>H</v>
          </cell>
        </row>
        <row r="6941">
          <cell r="A6941" t="str">
            <v>19.005.030-3</v>
          </cell>
          <cell r="B6941" t="str">
            <v>CARREGADOR FRONTAL, DE RODAS, MOTOR DIESEL 100CV, PA C/CAPAC. RASA EM TORNO DE 1,30M3, INCL. OPERADOR (CF)</v>
          </cell>
          <cell r="C6941" t="str">
            <v>H</v>
          </cell>
        </row>
        <row r="6942">
          <cell r="A6942" t="str">
            <v>19.005.030-4</v>
          </cell>
          <cell r="B6942" t="str">
            <v>CARREGADOR FRONTAL, DE RODAS, MOTOR DIESEL 100CV, PA C/CAPAC. RASA EM TORNO DE 1,30M3, INCL. OPERADOR (CI)</v>
          </cell>
          <cell r="C6942" t="str">
            <v>H</v>
          </cell>
        </row>
        <row r="6943">
          <cell r="A6943" t="str">
            <v>19.005.033-2</v>
          </cell>
          <cell r="B6943" t="str">
            <v>CARREGADOR FRONTAL, DE RODAS, MOTOR DIESEL 170CV, PA C/CAPAC. RASA EM TORNO DE 3,10M3, INCL. OPERADOR (CP)</v>
          </cell>
          <cell r="C6943" t="str">
            <v>H</v>
          </cell>
        </row>
        <row r="6944">
          <cell r="A6944" t="str">
            <v>19.005.033-3</v>
          </cell>
          <cell r="B6944" t="str">
            <v>CARREGADOR FRONTAL, DE RODAS, MOTOR DIESEL 170CV, PA C/CAPAC. RASA EM TORNO DE 3,10M3, INCL. OPERADOR (CF)</v>
          </cell>
          <cell r="C6944" t="str">
            <v>H</v>
          </cell>
        </row>
        <row r="6945">
          <cell r="A6945" t="str">
            <v>19.005.033-4</v>
          </cell>
          <cell r="B6945" t="str">
            <v>CARREGADOR FRONTAL, DE RODAS, MOTOR DIESEL 170CV, PA C/CAPAC. RASA EM TORNO DE 3,10M3, INCL. OPERADOR (CI)</v>
          </cell>
          <cell r="C6945" t="str">
            <v>H</v>
          </cell>
        </row>
        <row r="6946">
          <cell r="A6946" t="str">
            <v>19.005.040-2</v>
          </cell>
          <cell r="B6946" t="str">
            <v>ARADO REVERSIVEL DE DISCO ADAPTAVEL A TRATOR P/PREPARO DE TER., EXCL. OPERADOR (CP)</v>
          </cell>
          <cell r="C6946" t="str">
            <v>H</v>
          </cell>
        </row>
        <row r="6947">
          <cell r="A6947" t="str">
            <v>19.005.040-4</v>
          </cell>
          <cell r="B6947" t="str">
            <v>ARADO REVERSIVEL DE DISCO ADAPTAVEL A TRATOR P/PREPARO DE TER., EXCL. OPERADOR (CI)</v>
          </cell>
          <cell r="C6947" t="str">
            <v>H</v>
          </cell>
        </row>
        <row r="6948">
          <cell r="A6948" t="str">
            <v>19.005.045-2</v>
          </cell>
          <cell r="B6948" t="str">
            <v>ROCADEIRA DESLOCAVEL ADAPTAVEL A TRATOR P/PREPARO DE TER., EXCL. OPERADOR (CP)</v>
          </cell>
          <cell r="C6948" t="str">
            <v>H</v>
          </cell>
        </row>
        <row r="6949">
          <cell r="A6949" t="str">
            <v>19.005.045-4</v>
          </cell>
          <cell r="B6949" t="str">
            <v>ROCADEIRA DESLOCAVEL ADAPTAVEL A TRATOR P/PREPARO DE TER., EXCL. OPERADOR (CI)</v>
          </cell>
          <cell r="C6949" t="str">
            <v>H</v>
          </cell>
        </row>
        <row r="6950">
          <cell r="A6950" t="str">
            <v>19.005.050-2</v>
          </cell>
          <cell r="B6950" t="str">
            <v>GUINCHO CARREGADOR ADAPTAVEL A TRATOR P/TRANSP. DE MAD., EXCL. OPERADOR (CP)</v>
          </cell>
          <cell r="C6950" t="str">
            <v>H</v>
          </cell>
        </row>
        <row r="6951">
          <cell r="A6951" t="str">
            <v>19.005.050-4</v>
          </cell>
          <cell r="B6951" t="str">
            <v>GUINCHO CARREGADOR ADAPTAVEL A TRATOR P/TRANSP. DE MAD., EXCL. OPERADOR (CI)</v>
          </cell>
          <cell r="C6951" t="str">
            <v>H</v>
          </cell>
        </row>
        <row r="6952">
          <cell r="A6952" t="str">
            <v>19.005.999-0</v>
          </cell>
          <cell r="B6952" t="str">
            <v>INDICE 19.005.EQUIP.P/DEMOLICAO</v>
          </cell>
        </row>
        <row r="6953">
          <cell r="A6953" t="str">
            <v>19.006.001-2</v>
          </cell>
          <cell r="B6953" t="str">
            <v>SOCADOR PNEUMATICO DE 10,9KG DE PESO, CONSUMO DE AR 10,5 L/S, EXCL. OPERADOR (CP)</v>
          </cell>
          <cell r="C6953" t="str">
            <v>H</v>
          </cell>
        </row>
        <row r="6954">
          <cell r="A6954" t="str">
            <v>19.006.001-4</v>
          </cell>
          <cell r="B6954" t="str">
            <v>SOCADOR PNEUMATICO DE 10,9KG DE PESO, CONSUMO DE AR 10,5 L/S, EXCL. OPERADOR (CI)</v>
          </cell>
          <cell r="C6954" t="str">
            <v>H</v>
          </cell>
        </row>
        <row r="6955">
          <cell r="A6955" t="str">
            <v>19.006.002-2</v>
          </cell>
          <cell r="B6955" t="str">
            <v>ROLO COMPACTADOR DE 5 A 10T, MOTOR DIESEL 58,5CV, INCL. OPERADOR (CP)</v>
          </cell>
          <cell r="C6955" t="str">
            <v>H</v>
          </cell>
        </row>
        <row r="6956">
          <cell r="A6956" t="str">
            <v>19.006.002-3</v>
          </cell>
          <cell r="B6956" t="str">
            <v>ROLO COMPACTADOR DE 5 A 10T, MOTOR DIESEL 58,5CV, INCL. OPERADOR (CF)</v>
          </cell>
          <cell r="C6956" t="str">
            <v>H</v>
          </cell>
        </row>
        <row r="6957">
          <cell r="A6957" t="str">
            <v>19.006.002-4</v>
          </cell>
          <cell r="B6957" t="str">
            <v>ROLO COMPACTADOR DE 5 A 10T, MOTOR DIESEL 58,5CV, INCL. OPERADOR (CI)</v>
          </cell>
          <cell r="C6957" t="str">
            <v>H</v>
          </cell>
        </row>
        <row r="6958">
          <cell r="A6958" t="str">
            <v>19.006.003-2</v>
          </cell>
          <cell r="B6958" t="str">
            <v>COMPACTADOR VIBRATORIO C/TAMBOR PE-DE-CARNEIRO AUTO-PROPULSOR, MOTOR DIESEL 76HP, C/ 6 A 7T, INCL. OPERADOR (CP)</v>
          </cell>
          <cell r="C6958" t="str">
            <v>H</v>
          </cell>
        </row>
        <row r="6959">
          <cell r="A6959" t="str">
            <v>19.006.003-3</v>
          </cell>
          <cell r="B6959" t="str">
            <v>COMPACTADOR VIBRATORIO C/TAMBOR PE-DE-CARNEIRO AUTO-PROPULSOR, MOTOR DIESEL 76HP, C/ 6 A 7T, INCL. OPERADOR (CF)</v>
          </cell>
          <cell r="C6959" t="str">
            <v>H</v>
          </cell>
        </row>
        <row r="6960">
          <cell r="A6960" t="str">
            <v>19.006.003-4</v>
          </cell>
          <cell r="B6960" t="str">
            <v>COMPACTADOR VIBRATORIO C/TAMBOR PE-DE-CARNEIRO AUTO-PROPULSOR, MOTOR DIESEL 76HP, C/ 6 A 7T, INCL. OPERADOR (CI)</v>
          </cell>
          <cell r="C6960" t="str">
            <v>H</v>
          </cell>
        </row>
        <row r="6961">
          <cell r="A6961" t="str">
            <v>19.006.004-2</v>
          </cell>
          <cell r="B6961" t="str">
            <v>ROLO COMPACTADOR, DE 3 RODAS, 9 A 14T, MOTOR DIESEL 60CV, INCL. OPERADOR (CP)</v>
          </cell>
          <cell r="C6961" t="str">
            <v>H</v>
          </cell>
        </row>
        <row r="6962">
          <cell r="A6962" t="str">
            <v>19.006.004-3</v>
          </cell>
          <cell r="B6962" t="str">
            <v>ROLO COMPACTADOR, DE 3 RODAS, 9 A 14T, MOTOR DIESEL 60CV, INCL. OPERADOR (CF)</v>
          </cell>
          <cell r="C6962" t="str">
            <v>H</v>
          </cell>
        </row>
        <row r="6963">
          <cell r="A6963" t="str">
            <v>19.006.004-4</v>
          </cell>
          <cell r="B6963" t="str">
            <v>ROLO COMPACTADOR, DE 3 RODAS, 9 A 14T, MOTOR DIESEL 60CV, INCL. OPERADOR (CI)</v>
          </cell>
          <cell r="C6963" t="str">
            <v>H</v>
          </cell>
        </row>
        <row r="6964">
          <cell r="A6964" t="str">
            <v>19.006.005-2</v>
          </cell>
          <cell r="B6964" t="str">
            <v>ROLO VIBRATORIO LISO, 7T, AUTO-PROPULSOR, MOTOR DIESEL 76,5HP, LARG. TOTAL 2,015M, INCL. OPERADOR (CP)</v>
          </cell>
          <cell r="C6964" t="str">
            <v>H</v>
          </cell>
        </row>
        <row r="6965">
          <cell r="A6965" t="str">
            <v>19.006.005-3</v>
          </cell>
          <cell r="B6965" t="str">
            <v>ROLO VIBRATORIO LISO, 7T, AUTO-PROPULSOR, MOTOR DIESEL 76,5HP, LARG. TOTAL 2,015M, INCL. OPERADOR (CF)</v>
          </cell>
          <cell r="C6965" t="str">
            <v>H</v>
          </cell>
        </row>
        <row r="6966">
          <cell r="A6966" t="str">
            <v>19.006.005-4</v>
          </cell>
          <cell r="B6966" t="str">
            <v>ROLO VIBRATORIO LISO, 7T, AUTO-PROPULSOR, MOTOR DIESEL 76,5HP, LARG. TOTAL 2,015M, INCL. OPERADOR (CI)</v>
          </cell>
          <cell r="C6966" t="str">
            <v>H</v>
          </cell>
        </row>
        <row r="6967">
          <cell r="A6967" t="str">
            <v>19.006.006-2</v>
          </cell>
          <cell r="B6967" t="str">
            <v>COMPACTADOR DE PNEUS, AUTO-PROPULSOR, MOTOR DIESEL 76HP, PESO 5,5/20T, C/ 7 PNEUS, INCL. OPERADOR (CP)</v>
          </cell>
          <cell r="C6967" t="str">
            <v>H</v>
          </cell>
        </row>
        <row r="6968">
          <cell r="A6968" t="str">
            <v>19.006.006-3</v>
          </cell>
          <cell r="B6968" t="str">
            <v>COMPACTADOR DE PNEUS, AUTO-PROPULSOR, MOTOR DIESEL 76HP, PESO 5,5/20T, C/ 7 PNEUS, INCL. OPERADOR (CF)</v>
          </cell>
          <cell r="C6968" t="str">
            <v>H</v>
          </cell>
        </row>
        <row r="6969">
          <cell r="A6969" t="str">
            <v>19.006.006-4</v>
          </cell>
          <cell r="B6969" t="str">
            <v>COMPACTADOR DE PNEUS, AUTO-PROPULSOR, MOTOR DIESEL 76HP, PESO 5,5/20T, C/ 7 PNEUS, INCL. OPERADOR (CI)</v>
          </cell>
          <cell r="C6969" t="str">
            <v>H</v>
          </cell>
        </row>
        <row r="6970">
          <cell r="A6970" t="str">
            <v>19.006.007-2</v>
          </cell>
          <cell r="B6970" t="str">
            <v>ROLO COMPACTADOR VIBRATORIO AUTO-PROPELIDO P/REPARO DE PAVIMENT., MOTOR DIESEL 13CV, CAPAC. 4T, INCL. OPERADOR (CP)</v>
          </cell>
          <cell r="C6970" t="str">
            <v>H</v>
          </cell>
        </row>
        <row r="6971">
          <cell r="A6971" t="str">
            <v>19.006.007-3</v>
          </cell>
          <cell r="B6971" t="str">
            <v>ROLO COMPACTADOR VIBRATORIO AUTO-PROPELIDO P/REPARO DE PAVIMENT., MOTOR DIESEL 13CV, CAPAC. 4T, INCL. OPERADOR (CF)</v>
          </cell>
          <cell r="C6971" t="str">
            <v>H</v>
          </cell>
        </row>
        <row r="6972">
          <cell r="A6972" t="str">
            <v>19.006.007-4</v>
          </cell>
          <cell r="B6972" t="str">
            <v>ROLO COMPACTADOR VIBRATORIO AUTO-PROPELIDO P/REPARO DE PAVIMENT., MOTOR DIESEL 13CV, CAPAC. 4T, INCL. OPERADOR (CI)</v>
          </cell>
          <cell r="C6972" t="str">
            <v>H</v>
          </cell>
        </row>
        <row r="6973">
          <cell r="A6973" t="str">
            <v>19.006.008-2</v>
          </cell>
          <cell r="B6973" t="str">
            <v>COMPACTADOR DE PNEUS, REBOCAVEL, 13 RODAS, PESO TOTAL S/LASTRO 1950KG E C/LASTRO 13000KG, EXCL. OPERADOR (CP)</v>
          </cell>
          <cell r="C6973" t="str">
            <v>H</v>
          </cell>
        </row>
        <row r="6974">
          <cell r="A6974" t="str">
            <v>19.006.008-4</v>
          </cell>
          <cell r="B6974" t="str">
            <v>COMPACTADOR DE PNEUS, REBOCAVEL, 13 RODAS, PESO TOTAL S/LASTRO 1950KG E C/LASTRO 13000KG, EXCL. OPERADOR (CI)</v>
          </cell>
          <cell r="C6974" t="str">
            <v>H</v>
          </cell>
        </row>
        <row r="6975">
          <cell r="A6975" t="str">
            <v>19.006.009-2</v>
          </cell>
          <cell r="B6975" t="str">
            <v>ROLO COMPACTADOR PE-DE-CARNEIRO, REBOCAVEL, C/ 2 TAMBORES, PESO LIQUIDO S/LASTRO 2,1T E C/LASTRO 6T, EXCL. OPERADOR (CP)</v>
          </cell>
          <cell r="C6975" t="str">
            <v>H</v>
          </cell>
        </row>
        <row r="6976">
          <cell r="A6976" t="str">
            <v>19.006.009-4</v>
          </cell>
          <cell r="B6976" t="str">
            <v>ROLO COMPACTADOR PE-DE-CARNEIRO, REBOCAVEL, C/ 2 TAMBORES, PESO LIQUIDO S/LASTRO 2,1T E C/LASTRO 6T, EXCL. OPERADOR (CI)</v>
          </cell>
          <cell r="C6976" t="str">
            <v>H</v>
          </cell>
        </row>
        <row r="6977">
          <cell r="A6977" t="str">
            <v>19.006.010-2</v>
          </cell>
          <cell r="B6977" t="str">
            <v>USINA PRE-MISTURADORA DE SOLOS, CAPAC. 350/600T/H, INCL. EQUIPE DE OPERACAO (CP)</v>
          </cell>
          <cell r="C6977" t="str">
            <v>H</v>
          </cell>
        </row>
        <row r="6978">
          <cell r="A6978" t="str">
            <v>19.006.010-3</v>
          </cell>
          <cell r="B6978" t="str">
            <v>USINA PRE-MISTURADORA DE SOLOS, CAPAC. 350/600T/H, INCL. EQUIPE DE OPERACAO (CF)</v>
          </cell>
          <cell r="C6978" t="str">
            <v>H</v>
          </cell>
        </row>
        <row r="6979">
          <cell r="A6979" t="str">
            <v>19.006.010-4</v>
          </cell>
          <cell r="B6979" t="str">
            <v>USINA PRE-MISTURADORA DE SOLOS, CAPAC. 350/600T/H, INCL. EQUIPE DE OPERACAO (CI)</v>
          </cell>
          <cell r="C6979" t="str">
            <v>H</v>
          </cell>
        </row>
        <row r="6980">
          <cell r="A6980" t="str">
            <v>19.006.011-2</v>
          </cell>
          <cell r="B6980" t="str">
            <v>USINA P/MIST. BETUMINOSA DE ALTA CLASSE A QUENTE, CAPAC. DE60 A 90T/H, INCL. EQUIPE DE OPERACAO (CP)</v>
          </cell>
          <cell r="C6980" t="str">
            <v>H</v>
          </cell>
        </row>
        <row r="6981">
          <cell r="A6981" t="str">
            <v>19.006.011-3</v>
          </cell>
          <cell r="B6981" t="str">
            <v>USINA P/MIST. BETUMINOSA DE ALTA CLASSE A QUENTE, CAPAC. DE60 A 90T/H, INCL. EQUIPE DE OPERACAO (CF)</v>
          </cell>
          <cell r="C6981" t="str">
            <v>H</v>
          </cell>
        </row>
        <row r="6982">
          <cell r="A6982" t="str">
            <v>19.006.011-4</v>
          </cell>
          <cell r="B6982" t="str">
            <v>USINA P/MIST. BETUMINOSA DE ALTA CLASSE A QUENTE, CAPAC. DE60 A 90T/H, INCL. EQUIPE DE OPERACAO (CI)</v>
          </cell>
          <cell r="C6982" t="str">
            <v>H</v>
          </cell>
        </row>
        <row r="6983">
          <cell r="A6983" t="str">
            <v>19.006.012-2</v>
          </cell>
          <cell r="B6983" t="str">
            <v>USINA P/MIST. A FRIO, CAPAC. 50T/H, INCL. EQUIPE DE OPERACAO(CP)</v>
          </cell>
          <cell r="C6983" t="str">
            <v>H</v>
          </cell>
        </row>
        <row r="6984">
          <cell r="A6984" t="str">
            <v>19.006.012-3</v>
          </cell>
          <cell r="B6984" t="str">
            <v>USINA P/MIST. A FRIO, CAPAC. 50T/H, INCL. EQUIPE DE OPERACAO(CF)</v>
          </cell>
          <cell r="C6984" t="str">
            <v>H</v>
          </cell>
        </row>
        <row r="6985">
          <cell r="A6985" t="str">
            <v>19.006.012-4</v>
          </cell>
          <cell r="B6985" t="str">
            <v>USINA P/MIST. A FRIO, CAPAC. 50T/H, INCL. EQUIPE DE OPERACAO(CI)</v>
          </cell>
          <cell r="C6985" t="str">
            <v>H</v>
          </cell>
        </row>
        <row r="6986">
          <cell r="A6986" t="str">
            <v>19.006.013-2</v>
          </cell>
          <cell r="B6986" t="str">
            <v>INSTALACAO DE AQUECIMENTO E ARMAZENAMENTO DE ASF. EM 2 TANQUES DE 30000 L CADA, INCL. OPERADOR (CP)</v>
          </cell>
          <cell r="C6986" t="str">
            <v>H</v>
          </cell>
        </row>
        <row r="6987">
          <cell r="A6987" t="str">
            <v>19.006.013-4</v>
          </cell>
          <cell r="B6987" t="str">
            <v>INSTALACAO DE AQUECIMENTO E ARMAZENAMENTO DE ASF. EM 2 TANQUES DE 30000 L CADA, INCL. OPERADOR (CI)</v>
          </cell>
          <cell r="C6987" t="str">
            <v>H</v>
          </cell>
        </row>
        <row r="6988">
          <cell r="A6988" t="str">
            <v>19.006.014-2</v>
          </cell>
          <cell r="B6988" t="str">
            <v>PULVI-MISTURADOR, MOTOR 155CV, LARG. 2,10M, TRACIONADO C/TRATOR DE PNEUS 61CV, INCL. 2 OPERADORES (CP)</v>
          </cell>
          <cell r="C6988" t="str">
            <v>H</v>
          </cell>
        </row>
        <row r="6989">
          <cell r="A6989" t="str">
            <v>19.006.014-3</v>
          </cell>
          <cell r="B6989" t="str">
            <v>PULVI-MISTURADOR, MOTOR 155CV, LARG. 2,10M, TRACIONADO C/TRATOR DE PNEUS 61CV, INCL. 2 OPERADORES (CF)</v>
          </cell>
          <cell r="C6989" t="str">
            <v>H</v>
          </cell>
        </row>
        <row r="6990">
          <cell r="A6990" t="str">
            <v>19.006.014-4</v>
          </cell>
          <cell r="B6990" t="str">
            <v>PULVI-MISTURADOR, MOTOR 155CV, LARG. 2,10M, TRACIONADO C/TRATOR DE PNEUS 61CV, INCL. 2 OPERADORES (CI)</v>
          </cell>
          <cell r="C6990" t="str">
            <v>H</v>
          </cell>
        </row>
        <row r="6991">
          <cell r="A6991" t="str">
            <v>19.006.015-2</v>
          </cell>
          <cell r="B6991" t="str">
            <v>DISTRIBUIDOR DE BETUME, REBOCAVEL, MOTOR A GASOLINA, PARTIDAMANUAL, 10,5HP, CAPAC. DO TANQUE 2200 L, EXCL.OPERADOR (CP)</v>
          </cell>
          <cell r="C6991" t="str">
            <v>H</v>
          </cell>
        </row>
        <row r="6992">
          <cell r="A6992" t="str">
            <v>19.006.015-3</v>
          </cell>
          <cell r="B6992" t="str">
            <v>DISTRIBUIDOR DE BETUME, REBOCAVEL, MOTOR A GASOLINA, PARTIDAMANUAL, 10,5HP, CAPAC. DO TANQUE 2200 L, EXCL.OPERADOR (CF)</v>
          </cell>
          <cell r="C6992" t="str">
            <v>H</v>
          </cell>
        </row>
        <row r="6993">
          <cell r="A6993" t="str">
            <v>19.006.015-4</v>
          </cell>
          <cell r="B6993" t="str">
            <v>DISTRIBUIDOR DE BETUME, REBOCAVEL, MOTOR A GASOLINA, PARTIDAMANUAL, 10,5HP, CAPAC. DO TANQUE 2200 L, EXCL.OPERADOR (CI)</v>
          </cell>
          <cell r="C6993" t="str">
            <v>H</v>
          </cell>
        </row>
        <row r="6994">
          <cell r="A6994" t="str">
            <v>19.006.016-2</v>
          </cell>
          <cell r="B6994" t="str">
            <v>DISTRIBUIDOR DE BETUME, SOB PRESSAO, MOTOR A GASOLINA, SOBRECHASSSIS DE CAMINHAO, INCL. ESTE C/MOTORISTA (CP)</v>
          </cell>
          <cell r="C6994" t="str">
            <v>H</v>
          </cell>
        </row>
        <row r="6995">
          <cell r="A6995" t="str">
            <v>19.006.016-3</v>
          </cell>
          <cell r="B6995" t="str">
            <v>DISTRIBUIDOR DE BETUME, SOB PRESSAO, MOTOR A GASOLINA, SOBRECHASSIS DE CAMINHAO, INCL. ESTE C/MOTORISTA (CF)</v>
          </cell>
          <cell r="C6995" t="str">
            <v>H</v>
          </cell>
        </row>
        <row r="6996">
          <cell r="A6996" t="str">
            <v>19.006.016-4</v>
          </cell>
          <cell r="B6996" t="str">
            <v>DISTRIBUIDOR DE BETUME, SOB PRESSAO, MOTOR A GASOLINA, SOBRECHASSIS DE CAMINHAO, INCL. ESTE C/MOTORISTA (CI)</v>
          </cell>
          <cell r="C6996" t="str">
            <v>H</v>
          </cell>
        </row>
        <row r="6997">
          <cell r="A6997" t="str">
            <v>19.006.017-2</v>
          </cell>
          <cell r="B6997" t="str">
            <v>DISTRIBUIDORA DE CONCR. C/MOTO-GERADOR DIESEL 9KVA/220V, INCL. OPERADOR (CP)</v>
          </cell>
          <cell r="C6997" t="str">
            <v>H</v>
          </cell>
        </row>
        <row r="6998">
          <cell r="A6998" t="str">
            <v>19.006.017-3</v>
          </cell>
          <cell r="B6998" t="str">
            <v>DISTRIBUIDORA DE CONCR. C/MOTO-GERADOR DIESEL 9KVA/220V, INCL. OPERADOR (CF)</v>
          </cell>
          <cell r="C6998" t="str">
            <v>H</v>
          </cell>
        </row>
        <row r="6999">
          <cell r="A6999" t="str">
            <v>19.006.017-4</v>
          </cell>
          <cell r="B6999" t="str">
            <v>DISTRIBUIDORA DE CONCR. C/MOTO-GERADOR DIESEL 9KVA/220V, INCL. OPERADOR (CI)</v>
          </cell>
          <cell r="C6999" t="str">
            <v>H</v>
          </cell>
        </row>
        <row r="7000">
          <cell r="A7000" t="str">
            <v>19.006.018-2</v>
          </cell>
          <cell r="B7000" t="str">
            <v>ESPALHADOR DE AGREG., REBOCAVEL, CAPAC. RASA 1,30M3, PESO 860KG, DIAM. DO ROLO 127MM (5"), EXCL. OPERADOR (CP)</v>
          </cell>
          <cell r="C7000" t="str">
            <v>H</v>
          </cell>
        </row>
        <row r="7001">
          <cell r="A7001" t="str">
            <v>19.006.018-4</v>
          </cell>
          <cell r="B7001" t="str">
            <v>ESPALHADOR DE AGREG., REBOCAVEL, CAPAC. RASA 1,30M3, PESO 860KG, DIAM. DO ROLO 127MM (5"), EXCL. OPERADOR (CI)</v>
          </cell>
          <cell r="C7001" t="str">
            <v>H</v>
          </cell>
        </row>
        <row r="7002">
          <cell r="A7002" t="str">
            <v>19.006.019-2</v>
          </cell>
          <cell r="B7002" t="str">
            <v>VIBRO ACABADORA DE ASF., SOBRE ESTEIRA, MOTOR DIESEL 69CV, C/EXTENSAO P/PAVIMENT., INCL. OPERADOR E AUXILIAR (CP)</v>
          </cell>
          <cell r="C7002" t="str">
            <v>H</v>
          </cell>
        </row>
        <row r="7003">
          <cell r="A7003" t="str">
            <v>19.006.019-3</v>
          </cell>
          <cell r="B7003" t="str">
            <v>VIBRO ACABADORA DE ASF., SOBRE ESTEIRA, MOTOR DIESEL 69CV, C/EXTENSAO P/PAVIMENT., INCL. OPERADOR E AUXILIAR (CF)</v>
          </cell>
          <cell r="C7003" t="str">
            <v>H</v>
          </cell>
        </row>
        <row r="7004">
          <cell r="A7004" t="str">
            <v>19.006.019-4</v>
          </cell>
          <cell r="B7004" t="str">
            <v>VIBRO ACABADORA DE ASF., SOBRE ESTEIRA, MOTOR DIESEL 69CV, C/EXTENSAO P/PAVIMENT., INCL. OPERADOR E AUXILIAR (CI)</v>
          </cell>
          <cell r="C7004" t="str">
            <v>H</v>
          </cell>
        </row>
        <row r="7005">
          <cell r="A7005" t="str">
            <v>19.006.020-2</v>
          </cell>
          <cell r="B7005" t="str">
            <v>VIBRO ACABADORA DE CONCR., MOTOR DIESEL 11CV, INCL. OPERADORE AUXILIAR (CP)</v>
          </cell>
          <cell r="C7005" t="str">
            <v>H</v>
          </cell>
        </row>
        <row r="7006">
          <cell r="A7006" t="str">
            <v>19.006.020-3</v>
          </cell>
          <cell r="B7006" t="str">
            <v>VIBRO ACABADORA DE CONCR., MOTOR DIESEL 11CV, INCL. OPERADORE AUXILIAR (CF)</v>
          </cell>
          <cell r="C7006" t="str">
            <v>H</v>
          </cell>
        </row>
        <row r="7007">
          <cell r="A7007" t="str">
            <v>19.006.020-4</v>
          </cell>
          <cell r="B7007" t="str">
            <v>VIBRO ACABADORA DE CONCR., MOTOR DIESEL 11CV, INCL. OPERADORE AUXILIAR (CI)</v>
          </cell>
          <cell r="C7007" t="str">
            <v>H</v>
          </cell>
        </row>
        <row r="7008">
          <cell r="A7008" t="str">
            <v>19.006.022-2</v>
          </cell>
          <cell r="B7008" t="str">
            <v>MAQUINA DE JUNTAS, MOTOR A GASOLINA 8,25CV, PARTIDA MANUAL,INCL. OPERADOR (CP)</v>
          </cell>
          <cell r="C7008" t="str">
            <v>H</v>
          </cell>
        </row>
        <row r="7009">
          <cell r="A7009" t="str">
            <v>19.006.022-3</v>
          </cell>
          <cell r="B7009" t="str">
            <v>MAQUINA DE JUNTAS, MOTOR A GASOLINA 8,25CV, PARTIDA MANUAL,INCL. OPERADOR (CF)</v>
          </cell>
          <cell r="C7009" t="str">
            <v>H</v>
          </cell>
        </row>
        <row r="7010">
          <cell r="A7010" t="str">
            <v>19.006.022-4</v>
          </cell>
          <cell r="B7010" t="str">
            <v>MAQUINA DE JUNTAS, MOTOR A GASOLINA 8,25CV, PARTIDA MANUAL,INCL. OPERADOR (CI)</v>
          </cell>
          <cell r="C7010" t="str">
            <v>H</v>
          </cell>
        </row>
        <row r="7011">
          <cell r="A7011" t="str">
            <v>19.006.023-2</v>
          </cell>
          <cell r="B7011" t="str">
            <v>VASSOURA MEC., REBOCAVEL, LARG. DE TRAB. 2,44M, EXCL. OPERADOR (CP)</v>
          </cell>
          <cell r="C7011" t="str">
            <v>H</v>
          </cell>
        </row>
        <row r="7012">
          <cell r="A7012" t="str">
            <v>19.006.023-4</v>
          </cell>
          <cell r="B7012" t="str">
            <v>VASSOURA MEC., REBOCAVEL, LARG. DE TRAB. 2,44M, EXCL. OPERADOR (CI)</v>
          </cell>
          <cell r="C7012" t="str">
            <v>H</v>
          </cell>
        </row>
        <row r="7013">
          <cell r="A7013" t="str">
            <v>19.006.030-2</v>
          </cell>
          <cell r="B7013" t="str">
            <v>SOQUETE VIBRATORIO DE 78KG, MOTOR A GASOLINA 2,5CV, EXCL. OPERADOR (CP)</v>
          </cell>
          <cell r="C7013" t="str">
            <v>H</v>
          </cell>
        </row>
        <row r="7014">
          <cell r="A7014" t="str">
            <v>19.006.030-4</v>
          </cell>
          <cell r="B7014" t="str">
            <v>SOQUETE VIBRATORIO DE 78KG, MOTOR A GASOLINA 2,5CV, EXCL. OPERADOR (CI)</v>
          </cell>
          <cell r="C7014" t="str">
            <v>H</v>
          </cell>
        </row>
        <row r="7015">
          <cell r="A7015" t="str">
            <v>19.006.032-2</v>
          </cell>
          <cell r="B7015" t="str">
            <v>DISCO ELETR. P/COMPACTAR E DESEMPENAR PISOS DE CONCR., MOTOR2CV, 4 POLOS, 220/380V, EXCL. OPERADOR (CP)</v>
          </cell>
          <cell r="C7015" t="str">
            <v>H</v>
          </cell>
        </row>
        <row r="7016">
          <cell r="A7016" t="str">
            <v>19.006.032-4</v>
          </cell>
          <cell r="B7016" t="str">
            <v>DISCO ELETR. P/COMPACTAR E DESEMPENAR PISOS DE CONCR., MOTOR2CV, 4 POLOS, 220/380V, EXCL. OPERADOR (CI)</v>
          </cell>
          <cell r="C7016" t="str">
            <v>H</v>
          </cell>
        </row>
        <row r="7017">
          <cell r="A7017" t="str">
            <v>19.006.034-2</v>
          </cell>
          <cell r="B7017" t="str">
            <v>DESEMPENADEIRA ELETR.P/ACAB.DE PISOS DE CONCR.,COMPACTADORAE ADENSADORA,MOTOR 2CV,4 POLOS,220/380V, EXCL. OPERADOR (CP)</v>
          </cell>
          <cell r="C7017" t="str">
            <v>H</v>
          </cell>
        </row>
        <row r="7018">
          <cell r="A7018" t="str">
            <v>19.006.034-4</v>
          </cell>
          <cell r="B7018" t="str">
            <v>DESEMPENADEIRA ELETR.P/ACAB.DE PISOS DE CONCR.,COMPACTADORAE ADENSADORA,MOTOR 2CV,4 POLOS,220/380V, EXCL. OPERADOR (CI)</v>
          </cell>
          <cell r="C7018" t="str">
            <v>H</v>
          </cell>
        </row>
        <row r="7019">
          <cell r="A7019" t="str">
            <v>19.006.035-2</v>
          </cell>
          <cell r="B7019" t="str">
            <v>MAQUINA DE DEMARCACAO DE FAIXAS A FRIO, P/USO ROD. E URBANO(CP)</v>
          </cell>
          <cell r="C7019" t="str">
            <v>H</v>
          </cell>
        </row>
        <row r="7020">
          <cell r="A7020" t="str">
            <v>19.006.035-4</v>
          </cell>
          <cell r="B7020" t="str">
            <v>MAQUINA DE DEMARCACAO DE FAIXAS A FRIO, P/USO ROD. E URBANO(CI)</v>
          </cell>
          <cell r="C7020" t="str">
            <v>H</v>
          </cell>
        </row>
        <row r="7021">
          <cell r="A7021" t="str">
            <v>19.006.040-2</v>
          </cell>
          <cell r="B7021" t="str">
            <v>MAQUINA DE DEMARCACAO DE FAIXAS, C/FUSOR APLICADOR E FUSOR DERRETEDOR, P/USO ROD. E URBANO (CP)</v>
          </cell>
          <cell r="C7021" t="str">
            <v>H</v>
          </cell>
        </row>
        <row r="7022">
          <cell r="A7022" t="str">
            <v>19.006.040-4</v>
          </cell>
          <cell r="B7022" t="str">
            <v>MAQUINA DE DEMARCACAO DE FAIXAS, C/FUSOR APLICADOR E FUSOR DERRETEDOR, P/USO ROD. E URBANO (CI)</v>
          </cell>
          <cell r="C7022" t="str">
            <v>H</v>
          </cell>
        </row>
        <row r="7023">
          <cell r="A7023" t="str">
            <v>19.006.045-2</v>
          </cell>
          <cell r="B7023" t="str">
            <v>EXTRUSORA DE GUIAS E SARJETAS S/FORMAS, MOTOR DIESEL 14CV, EXCL. OPERADOR (CP)</v>
          </cell>
          <cell r="C7023" t="str">
            <v>H</v>
          </cell>
        </row>
        <row r="7024">
          <cell r="A7024" t="str">
            <v>19.006.045-3</v>
          </cell>
          <cell r="B7024" t="str">
            <v>EXTRUSORA DE GUIAS E SARJETAS S/FORMAS, MOTOR DIESEL 14CV, EXCL. OPERADOR (CF)</v>
          </cell>
          <cell r="C7024" t="str">
            <v>H</v>
          </cell>
        </row>
        <row r="7025">
          <cell r="A7025" t="str">
            <v>19.006.045-4</v>
          </cell>
          <cell r="B7025" t="str">
            <v>EXTRUSORA DE GUIAS E SARJETAS S/FORMAS, MOTOR DIESEL 14CV, EXCL. OPERADOR (CI)</v>
          </cell>
          <cell r="C7025" t="str">
            <v>H</v>
          </cell>
        </row>
        <row r="7026">
          <cell r="A7026" t="str">
            <v>19.006.050-2</v>
          </cell>
          <cell r="B7026" t="str">
            <v>MAQUINA POLIDORA 4HP, 12A, 220V, EXCL. ESMERIL E OPERADOR (CP)</v>
          </cell>
          <cell r="C7026" t="str">
            <v>H</v>
          </cell>
        </row>
        <row r="7027">
          <cell r="A7027" t="str">
            <v>19.006.050-4</v>
          </cell>
          <cell r="B7027" t="str">
            <v>MAQUINA POLIDORA 4HP, 12A, 220V, EXCL. ESMERIL E OPERADOR (CI)</v>
          </cell>
          <cell r="C7027" t="str">
            <v>H</v>
          </cell>
        </row>
        <row r="7028">
          <cell r="A7028" t="str">
            <v>19.006.999-0</v>
          </cell>
          <cell r="B7028" t="str">
            <v>INDICE 19.006.EQUIP.P/BASES E PAVIMENTOS</v>
          </cell>
        </row>
        <row r="7029">
          <cell r="A7029" t="str">
            <v>19.007.003-2</v>
          </cell>
          <cell r="B7029" t="str">
            <v>BETONEIRA P/ 320 L DE MIST. SECA, DE CARREGAMENTO MEC. E TAMBOR REVERSIVEL, MOTOR ELETR., EXCL. OPERADOR (CP)</v>
          </cell>
          <cell r="C7029" t="str">
            <v>H</v>
          </cell>
        </row>
        <row r="7030">
          <cell r="A7030" t="str">
            <v>19.007.003-4</v>
          </cell>
          <cell r="B7030" t="str">
            <v>BETONEIRA P/ 320 L DE MIST. SECA, DE CARREGAMENTO MEC. E TAMBOR REVERSIVEL, MOTOR ELETR., EXCL. OPERADOR (CI)</v>
          </cell>
          <cell r="C7030" t="str">
            <v>H</v>
          </cell>
        </row>
        <row r="7031">
          <cell r="A7031" t="str">
            <v>19.007.004-2</v>
          </cell>
          <cell r="B7031" t="str">
            <v>BETONEIRA P/ 320 L DE MIST. SECA, DE CARREGAMENTO MEC. E TAMBOR REVERSIVEL, MOTOR A GASOLINA, EXCL. OPERADOR (CP)</v>
          </cell>
          <cell r="C7031" t="str">
            <v>H</v>
          </cell>
        </row>
        <row r="7032">
          <cell r="A7032" t="str">
            <v>19.007.004-4</v>
          </cell>
          <cell r="B7032" t="str">
            <v>BETONEIRA P/ 320 L DE MIST. SECA, DE CARREGAMENTO MEC. E TAMBOR REVERSIVEL, MOTOR A GASOLINA, EXCL. OPERADOR (CI)</v>
          </cell>
          <cell r="C7032" t="str">
            <v>H</v>
          </cell>
        </row>
        <row r="7033">
          <cell r="A7033" t="str">
            <v>19.007.005-2</v>
          </cell>
          <cell r="B7033" t="str">
            <v>BETONEIRA P/ 580 L DE MIST. SECA, DE CARREGAMENTO MEC. E TAMBOR REVERSIVEL, MOTOR ELETR., EXCL. OPERADOR (CP)</v>
          </cell>
          <cell r="C7033" t="str">
            <v>H</v>
          </cell>
        </row>
        <row r="7034">
          <cell r="A7034" t="str">
            <v>19.007.005-4</v>
          </cell>
          <cell r="B7034" t="str">
            <v>BETONEIRA P/ 580 L DE MIST. SECA, DE CARREGAMENTO MEC. E TAMBOR REVERSIVEL, MOTOR ELETR., EXCL. OPERADOR (CI)</v>
          </cell>
          <cell r="C7034" t="str">
            <v>H</v>
          </cell>
        </row>
        <row r="7035">
          <cell r="A7035" t="str">
            <v>19.007.006-2</v>
          </cell>
          <cell r="B7035" t="str">
            <v>BETONEIRA P/ 580 L DE MIST. SECA, DE CARREGAMENTO MEC. E TAMBOR REVERSIVEL, MOTOR DIESEL, EXCL. OPERADOR (CP)</v>
          </cell>
          <cell r="C7035" t="str">
            <v>H</v>
          </cell>
        </row>
        <row r="7036">
          <cell r="A7036" t="str">
            <v>19.007.006-4</v>
          </cell>
          <cell r="B7036" t="str">
            <v>BETONEIRA P/ 580 L DE MIST. SECA, DE CARREGAMENTO MEC. E TAMBOR REVERSIVEL, MOTOR DIESEL, EXCL. OPERADOR (CI)</v>
          </cell>
          <cell r="C7036" t="str">
            <v>H</v>
          </cell>
        </row>
        <row r="7037">
          <cell r="A7037" t="str">
            <v>19.007.007-2</v>
          </cell>
          <cell r="B7037" t="str">
            <v>MISTURADOR HORIZ. DE CONCR. P/ 1000 L DE MIST. SECA, DE CARREGADOR AUTOMATICO, MOTOR ELETR. 15CV, EXCL. OPERADOR (CP)</v>
          </cell>
          <cell r="C7037" t="str">
            <v>H</v>
          </cell>
        </row>
        <row r="7038">
          <cell r="A7038" t="str">
            <v>19.007.007-4</v>
          </cell>
          <cell r="B7038" t="str">
            <v>MISTURADOR HORIZ. DE CONCR. P/ 1000 L DE MIST. SECA, DE CARREGADOR AUTOMATICO, MOTOR ELETR. 15CV, EXCL. OPERADOR (CI)</v>
          </cell>
          <cell r="C7038" t="str">
            <v>H</v>
          </cell>
        </row>
        <row r="7039">
          <cell r="A7039" t="str">
            <v>19.007.008-2</v>
          </cell>
          <cell r="B7039" t="str">
            <v>USINA DOSADORA E MISTURADORA DE AGREG. DE CONCR., C/SILO DECIM. P/ 50T, INCL. MAO-DE-OBRA P/ALIMENTACAO E OPER. (CP)</v>
          </cell>
          <cell r="C7039" t="str">
            <v>H</v>
          </cell>
        </row>
        <row r="7040">
          <cell r="A7040" t="str">
            <v>19.007.008-3</v>
          </cell>
          <cell r="B7040" t="str">
            <v>USINA DOSADORA E MISTURADORA DE AGREG. DE CONCR., C/SILO DECIM. P/ 50T, INCL. MAO-DE-OBRA P/ALIMENTACAO E OPER. (CF)</v>
          </cell>
          <cell r="C7040" t="str">
            <v>H</v>
          </cell>
        </row>
        <row r="7041">
          <cell r="A7041" t="str">
            <v>19.007.008-4</v>
          </cell>
          <cell r="B7041" t="str">
            <v>USINA DOSADORA E MISTURADORA DE AGREG. DE CONCR., C/SILO DECIM. P/ 50T, INCL. MAO-DE-OBRA P/ALIMENTACAO E OPER. (CI)</v>
          </cell>
          <cell r="C7041" t="str">
            <v>H</v>
          </cell>
        </row>
        <row r="7042">
          <cell r="A7042" t="str">
            <v>19.007.009-2</v>
          </cell>
          <cell r="B7042" t="str">
            <v>USINA DOSADORA E MISTURADORA DE AGREG. DE CONCR., C/SILO DECIM. P/ 100T, INCL. MAO-DE-OBRA P/ALIMENTACAO E OPER. (CP)</v>
          </cell>
          <cell r="C7042" t="str">
            <v>H</v>
          </cell>
        </row>
        <row r="7043">
          <cell r="A7043" t="str">
            <v>19.007.009-3</v>
          </cell>
          <cell r="B7043" t="str">
            <v>USINA DOSADORA E MISTURADORA DE AGREG. DE CONCR., C/SILO DECIM. P/ 100T, INCL. MAO-DE-OBRA P/ALIMENTACAO E OPER. (CF)</v>
          </cell>
          <cell r="C7043" t="str">
            <v>H</v>
          </cell>
        </row>
        <row r="7044">
          <cell r="A7044" t="str">
            <v>19.007.009-4</v>
          </cell>
          <cell r="B7044" t="str">
            <v>USINA DOSADORA E MISTURADORA DE AGREG. DE CONCR., C/SILO DECIM. P/ 100T, INCL. MAO-DE-OBRA P/ALIMENTACAO E OPER. (CI)</v>
          </cell>
          <cell r="C7044" t="str">
            <v>H</v>
          </cell>
        </row>
        <row r="7045">
          <cell r="A7045" t="str">
            <v>19.007.010-2</v>
          </cell>
          <cell r="B7045" t="str">
            <v>USINA DOSADORA E CLASSIFICADORA DE AGREG.DE CONCR.,C/SILO DEAGREG.C/40,00M3,INCL.MAO-DE-OBRA P/ALIMENTACAO E OPER. (CP)</v>
          </cell>
          <cell r="C7045" t="str">
            <v>H</v>
          </cell>
        </row>
        <row r="7046">
          <cell r="A7046" t="str">
            <v>19.007.010-3</v>
          </cell>
          <cell r="B7046" t="str">
            <v>USINA DOSADORA E CLASSIFICADORA DE AGREG.DE CONCR.,C/SILO DEAGREG.C/40,00M3,INCL.MAO-DE-OBRA P/ALIMENTACAO E OPER. (CF)</v>
          </cell>
          <cell r="C7046" t="str">
            <v>H</v>
          </cell>
        </row>
        <row r="7047">
          <cell r="A7047" t="str">
            <v>19.007.010-4</v>
          </cell>
          <cell r="B7047" t="str">
            <v>USINA DOSADORA E CLASSIFICADORA DE AGREG.DE CONCR.,C/SILO DEAGREG.C/40,00M3,INCL.MAO-DE-OBRA P/ALIMENTACAO E OPER. (CI)</v>
          </cell>
          <cell r="C7047" t="str">
            <v>H</v>
          </cell>
        </row>
        <row r="7048">
          <cell r="A7048" t="str">
            <v>19.007.011-2</v>
          </cell>
          <cell r="B7048" t="str">
            <v>USINA DOSADORA E CLASSIFICADORA DE AGREG.DE CONCR.,C/SILO DEAGREG.C/60,00M3,INCL.MAO-DE-OBRA P/ALIMENTACAO E OPER. (CP)</v>
          </cell>
          <cell r="C7048" t="str">
            <v>H</v>
          </cell>
        </row>
        <row r="7049">
          <cell r="A7049" t="str">
            <v>19.007.011-3</v>
          </cell>
          <cell r="B7049" t="str">
            <v>USINA DOSADORA E CLASSIFICADORA DE AGREG.DE CONCR.,C/SILO DEAGREG.C/60,00M3,INCL.MAO-DE-OBRA P/ALIMENTACAO E OPER. (CF)</v>
          </cell>
          <cell r="C7049" t="str">
            <v>H</v>
          </cell>
        </row>
        <row r="7050">
          <cell r="A7050" t="str">
            <v>19.007.011-4</v>
          </cell>
          <cell r="B7050" t="str">
            <v>USINA DOSADORA E CLASSIFICADORA DE AGREG.DE CONCR.,C/SILO DEAGREG.C/60,00M3,INCL.MAO-DE-OBRA P/ALIMENTACAO E OPER. (CI)</v>
          </cell>
          <cell r="C7050" t="str">
            <v>H</v>
          </cell>
        </row>
        <row r="7051">
          <cell r="A7051" t="str">
            <v>19.007.013-2</v>
          </cell>
          <cell r="B7051" t="str">
            <v>VIBRADOR DE IMERSAO, TUBO DE 48 X 480MM, C/MANGOTE DE 5,00MDE COMPR., MOTOR ELETR. 2CV, EXCL. OPERADOR (CP)</v>
          </cell>
          <cell r="C7051" t="str">
            <v>H</v>
          </cell>
        </row>
        <row r="7052">
          <cell r="A7052" t="str">
            <v>19.007.013-4</v>
          </cell>
          <cell r="B7052" t="str">
            <v>VIBRADOR DE IMERSAO, TUBO DE 48 X 480MM, C/MANGOTE DE 5,00MDE COMPR., MOTOR ELETR. 2CV, EXCL. OPERADOR (CI)</v>
          </cell>
          <cell r="C7052" t="str">
            <v>H</v>
          </cell>
        </row>
        <row r="7053">
          <cell r="A7053" t="str">
            <v>19.007.015-2</v>
          </cell>
          <cell r="B7053" t="str">
            <v>VIBRADOR DE IMERSAO, TUBO DE 48 X 480MM, C/MANGOTE DE 5,00MDE COMPR., MOTOR A GASOLINA 3,5CV, EXCL. OPERADOR (CP)</v>
          </cell>
          <cell r="C7053" t="str">
            <v>H</v>
          </cell>
        </row>
        <row r="7054">
          <cell r="A7054" t="str">
            <v>19.007.015-4</v>
          </cell>
          <cell r="B7054" t="str">
            <v>VIBRADOR DE IMERSAO, TUBO DE 48 X 480MM, C/MANGOTE DE 5,00MDE COMPR., MOTOR A GASOLINA 3,5CV, EXCL. OPERADOR (CI)</v>
          </cell>
          <cell r="C7054" t="str">
            <v>H</v>
          </cell>
        </row>
        <row r="7055">
          <cell r="A7055" t="str">
            <v>19.007.016-2</v>
          </cell>
          <cell r="B7055" t="str">
            <v>REGUA VIBRATORIA DUPLA, MOTOR A GASOLINA 3,4CV A 3600RPM, FREQUENCIA 3000RPM, EXCL. OPERADOR (CP)</v>
          </cell>
          <cell r="C7055" t="str">
            <v>H</v>
          </cell>
        </row>
        <row r="7056">
          <cell r="A7056" t="str">
            <v>19.007.016-4</v>
          </cell>
          <cell r="B7056" t="str">
            <v>REGUA VIBRATORIA DUPLA, MOTOR A GASOLINA 3,4CV A 3600RPM, FREQUENCIA 3000RPM, EXCL. OPERADOR (CI)</v>
          </cell>
          <cell r="C7056" t="str">
            <v>H</v>
          </cell>
        </row>
        <row r="7057">
          <cell r="A7057" t="str">
            <v>19.007.017-2</v>
          </cell>
          <cell r="B7057" t="str">
            <v>CONJUNTO P/PROJECAO DE CONCR. (CP)</v>
          </cell>
          <cell r="C7057" t="str">
            <v>H</v>
          </cell>
        </row>
        <row r="7058">
          <cell r="A7058" t="str">
            <v>19.007.017-3</v>
          </cell>
          <cell r="B7058" t="str">
            <v>CONJUNTO P/PROJECAO DE CONCR. (CF)</v>
          </cell>
          <cell r="C7058" t="str">
            <v>H</v>
          </cell>
        </row>
        <row r="7059">
          <cell r="A7059" t="str">
            <v>19.007.017-4</v>
          </cell>
          <cell r="B7059" t="str">
            <v>CONJUNTO P/PROJECAO DE CONCR. (CI)</v>
          </cell>
          <cell r="C7059" t="str">
            <v>H</v>
          </cell>
        </row>
        <row r="7060">
          <cell r="A7060" t="str">
            <v>19.007.025-2</v>
          </cell>
          <cell r="B7060" t="str">
            <v>BOMBA DE ARG., C/UN. MISTURADORA E BOMBEADORA ACOPLADAS P/ 900 A 4800 L DE MIST. SECA, MOTOR ELETR., EXCL. OPERADOR (CP)</v>
          </cell>
          <cell r="C7060" t="str">
            <v>H</v>
          </cell>
        </row>
        <row r="7061">
          <cell r="A7061" t="str">
            <v>19.007.025-4</v>
          </cell>
          <cell r="B7061" t="str">
            <v>BOMBA DE ARG., C/UN. MISTURADORA E BOMBEADORA ACOPLADAS P/ 900 A 4800 L DE MIST. SECA, MOTOR ELETR., EXCL. OPERADOR (CI)</v>
          </cell>
          <cell r="C7061" t="str">
            <v>H</v>
          </cell>
        </row>
        <row r="7062">
          <cell r="A7062" t="str">
            <v>19.007.999-0</v>
          </cell>
          <cell r="B7062" t="str">
            <v>INDICE 19.007.EQUIP.P/PREPAROS E LANCAM.</v>
          </cell>
          <cell r="C7062" t="str">
            <v>Y</v>
          </cell>
        </row>
        <row r="7063">
          <cell r="A7063" t="str">
            <v>19.008.001-2</v>
          </cell>
          <cell r="B7063" t="str">
            <v>BATE-ESTACA DE QUEDA SIMPLES C/MARTELO DE 0,8T ACIONADO A MOTOR DIESEL, INCL. CHEFE DE CRAVACAO E OPERADOR (CP)</v>
          </cell>
          <cell r="C7063" t="str">
            <v>H</v>
          </cell>
        </row>
        <row r="7064">
          <cell r="A7064" t="str">
            <v>19.008.001-3</v>
          </cell>
          <cell r="B7064" t="str">
            <v>BATE-ESTACA DE QUEDA SIMPLES C/MARTELO DE 0,8T ACIONADO A MOTOR DIESEL, INCL. CHEFE DE CRAVACAO E OPERADOR (CF)</v>
          </cell>
          <cell r="C7064" t="str">
            <v>H</v>
          </cell>
        </row>
        <row r="7065">
          <cell r="A7065" t="str">
            <v>19.008.001-4</v>
          </cell>
          <cell r="B7065" t="str">
            <v>BATE-ESTACA DE QUEDA SIMPLES C/MARTELO DE 0,8T ACIONADO A MOTOR DIESEL, INCL. CHEFE DE CRAVACAO E OPERACAO (CI)</v>
          </cell>
          <cell r="C7065" t="str">
            <v>H</v>
          </cell>
        </row>
        <row r="7066">
          <cell r="A7066" t="str">
            <v>19.008.002-2</v>
          </cell>
          <cell r="B7066" t="str">
            <v>BATE-ESTACA DE QUEDA SIMPLES C/MARTELO DE 2,2T, INCL. CHEFEDE CRAVACAO, OPERADOR DE MAQ. E AUXILIAR DE OPER. (CP)</v>
          </cell>
          <cell r="C7066" t="str">
            <v>H</v>
          </cell>
        </row>
        <row r="7067">
          <cell r="A7067" t="str">
            <v>19.008.002-3</v>
          </cell>
          <cell r="B7067" t="str">
            <v>BATE-ESTACA DE QUEDA SIMPLES C/MARTELO DE 2,2T, INCL. CHEFEDE CRAVACAO, OPERADOR DE MAQ. E AUXILIAR DE OPER. (CF)</v>
          </cell>
          <cell r="C7067" t="str">
            <v>H</v>
          </cell>
        </row>
        <row r="7068">
          <cell r="A7068" t="str">
            <v>19.008.002-4</v>
          </cell>
          <cell r="B7068" t="str">
            <v>BATE-ESTACA DE QUEDA SIMPLES C/MARTELO DE 2,2T, INCL. CHEFEDE CRAVACAO, OPERADOR DE MAQ. E AUXILIAR DE OPER. (CI)</v>
          </cell>
          <cell r="C7068" t="str">
            <v>H</v>
          </cell>
        </row>
        <row r="7069">
          <cell r="A7069" t="str">
            <v>19.008.003-2</v>
          </cell>
          <cell r="B7069" t="str">
            <v>BATE-ESTACA DE QUEDA LIVRE SIMPLES, MARTELO ATE 3T, INCL. CHEFE DE CRAVACAO, OPERADOR DE MAQ. E AUXILIARES DE OPER. (CP)</v>
          </cell>
          <cell r="C7069" t="str">
            <v>H</v>
          </cell>
        </row>
        <row r="7070">
          <cell r="A7070" t="str">
            <v>19.008.003-3</v>
          </cell>
          <cell r="B7070" t="str">
            <v>BATE-ESTACA DE QUEDA LIVRE SIMPLES, MARTELO ATE 3T, INCL. CHEFE DE CRAVACAO, OPERADOR DE MAQ. E AUXILIARES DE OPER. (CF)</v>
          </cell>
          <cell r="C7070" t="str">
            <v>H</v>
          </cell>
        </row>
        <row r="7071">
          <cell r="A7071" t="str">
            <v>19.008.003-4</v>
          </cell>
          <cell r="B7071" t="str">
            <v>BATE-ESTACA DE QUEDA LIVRE SIMPLES, MARTELO ATE 3T, INCL. CHEFE DE CRAVACAO, OPERADOR DE MAQ. E AUXILIARES DE OPER. (CI)</v>
          </cell>
          <cell r="C7071" t="str">
            <v>H</v>
          </cell>
        </row>
        <row r="7072">
          <cell r="A7072" t="str">
            <v>19.008.004-2</v>
          </cell>
          <cell r="B7072" t="str">
            <v>BATE-ESTACAS P/EXEC. "IN SITU", P/ESTACAS C/DIAM. ATE 700MM,INCL. CHEFE DE OPER., OPERADOR DE MAQ. E 2 AUXILIARES (CP)</v>
          </cell>
          <cell r="C7072" t="str">
            <v>H</v>
          </cell>
        </row>
        <row r="7073">
          <cell r="A7073" t="str">
            <v>19.008.004-3</v>
          </cell>
          <cell r="B7073" t="str">
            <v>BATE-ESTACAS P/EXEC. "IN SITU", P/ESTACAS C/DIAM. ATE 700MM,INCL. CHEFE DE OPER., OPERADOR DE MAQ. E 2 AUXILIARES (CF)</v>
          </cell>
          <cell r="C7073" t="str">
            <v>H</v>
          </cell>
        </row>
        <row r="7074">
          <cell r="A7074" t="str">
            <v>19.008.004-4</v>
          </cell>
          <cell r="B7074" t="str">
            <v>BATE-ESTACAS P/EXEC. "IN SITU", P/ESTACAS C/DIAM. ATE 700MM,INCL. CHEFE DE OPER., OPERADOR DE MAQ. E 2 AUXILIARES (CI)</v>
          </cell>
          <cell r="C7074" t="str">
            <v>H</v>
          </cell>
        </row>
        <row r="7075">
          <cell r="A7075" t="str">
            <v>19.008.005-2</v>
          </cell>
          <cell r="B7075" t="str">
            <v>BATE-ESTACAS P/EXEC. "IN SITU", P/ESTACAS C/DIAM. ATE 700MM,INCL. CHEFE DE OPER., OPERADOR DE MAQ. E 3 AUXILIARES (CP)</v>
          </cell>
          <cell r="C7075" t="str">
            <v>H</v>
          </cell>
        </row>
        <row r="7076">
          <cell r="A7076" t="str">
            <v>19.008.005-3</v>
          </cell>
          <cell r="B7076" t="str">
            <v>BATE-ESTACAS P/EXEC. "IN SITU", P/ESTACAS C/DIAM. ATE 700MM,INCL. CHEFE DE OPER., OPERADOR DE MAQ. E 3 AUXILIARES (CF)</v>
          </cell>
          <cell r="C7076" t="str">
            <v>H</v>
          </cell>
        </row>
        <row r="7077">
          <cell r="A7077" t="str">
            <v>19.008.005-4</v>
          </cell>
          <cell r="B7077" t="str">
            <v>BATE-ESTACAS P/EXEC. "IN SITU", P/ESTACAS C/DIAM. ATE 700MM,INCL. CHEFE DE OPER., OPERADOR DE MAQ. E 3 AUXILIARES (CI)</v>
          </cell>
          <cell r="C7077" t="str">
            <v>H</v>
          </cell>
        </row>
        <row r="7078">
          <cell r="A7078" t="str">
            <v>19.008.010-2</v>
          </cell>
          <cell r="B7078" t="str">
            <v>CAMPANULA P/TUBULAO PNEUMATICO P/PRESSAO DE SERV. 2,5KG/CM2,VELOC. 10 A 12M/MIN, EXCL. OPERADOR (CP)</v>
          </cell>
          <cell r="C7078" t="str">
            <v>H</v>
          </cell>
        </row>
        <row r="7079">
          <cell r="A7079" t="str">
            <v>19.008.010-4</v>
          </cell>
          <cell r="B7079" t="str">
            <v>CAMPANULA P/TUBULAO PNEUMATICO P/PRESSAO DE SERV. 2,5KG/CM2,VELOC. 10 A 12M/MIN, EXCL. OPERADOR (CI)</v>
          </cell>
          <cell r="C7079" t="str">
            <v>H</v>
          </cell>
        </row>
        <row r="7080">
          <cell r="A7080" t="str">
            <v>19.008.999-0</v>
          </cell>
          <cell r="B7080" t="str">
            <v>INDICE 19.008.EQUIP.CAVACAO ESTACAS E TUBULACOES</v>
          </cell>
        </row>
        <row r="7081">
          <cell r="A7081" t="str">
            <v>19.009.001-2</v>
          </cell>
          <cell r="B7081" t="str">
            <v>MOTO-BOMBA SOBRE RODAS, C/BOMBA CENTRIFUGA AUTO-ESCORVANTE DE ROTOR ABERTO, MOTOR A GASOLINA 3,7CV, EXCL. OPERADOR (CP)</v>
          </cell>
          <cell r="C7081" t="str">
            <v>H</v>
          </cell>
        </row>
        <row r="7082">
          <cell r="A7082" t="str">
            <v>19.009.001-4</v>
          </cell>
          <cell r="B7082" t="str">
            <v>MOTO-BOMBA SOBRE RODAS, C/BOMBA CENTRIFUGA AUTO-ESCORVANTE DE ROTOR ABERTO, MOTOR A GASOLINA 3,7CV, EXCL. OPERADOR (CI)</v>
          </cell>
          <cell r="C7082" t="str">
            <v>H</v>
          </cell>
        </row>
        <row r="7083">
          <cell r="A7083" t="str">
            <v>19.009.002-2</v>
          </cell>
          <cell r="B7083" t="str">
            <v>MOTO-BOMBA SOBRE RODAS, C/BOMBA CENTRIFUGA AUTO-ESCORVANTE DE ROTOR ABERTO, MOTOR A GASOLINA 6CV, EXCL. OPERADOR (CP)</v>
          </cell>
          <cell r="C7083" t="str">
            <v>H</v>
          </cell>
        </row>
        <row r="7084">
          <cell r="A7084" t="str">
            <v>19.009.002-4</v>
          </cell>
          <cell r="B7084" t="str">
            <v>MOTO-BOMBA SOBRE RODAS, C/BOMBA CENTRIFUGA AUTO-ESCORVANTE DE ROTOR ABERTO, MOTOR A GASOLINA 6CV, EXCL. OPERADOR (CI)</v>
          </cell>
          <cell r="C7084" t="str">
            <v>H</v>
          </cell>
        </row>
        <row r="7085">
          <cell r="A7085" t="str">
            <v>19.009.003-2</v>
          </cell>
          <cell r="B7085" t="str">
            <v>MOTO-BOMBA SOBRE RODAS, C/BOMBA CENTRIFUGA AUTO-ESCORVANTE DE ROTOR ABERTO, MOTOR A GASOLINA 3,7CV, EXCL. OPERADOR (CP)</v>
          </cell>
          <cell r="C7085" t="str">
            <v>H</v>
          </cell>
        </row>
        <row r="7086">
          <cell r="A7086" t="str">
            <v>19.009.003-4</v>
          </cell>
          <cell r="B7086" t="str">
            <v>MOTO-BOMBA SOBRE RODAS, C/BOMBA CENTRIFUGA AUTO-ESCORVANTE DE ROTOR ABERTO, MOTOR A GASOLINA 3,7CV, EXCL. OPERADOR (CI)</v>
          </cell>
          <cell r="C7086" t="str">
            <v>H</v>
          </cell>
        </row>
        <row r="7087">
          <cell r="A7087" t="str">
            <v>19.009.004-2</v>
          </cell>
          <cell r="B7087" t="str">
            <v>MOTO-BOMBA SOBRE RODAS, C/BOMBA CENTRIFUGA AUTO-ESCORVANTE DE ROTOR ABERTO, MOTOR A GASOLINA 10,5CV, EXCL. OPERADOR (CP)</v>
          </cell>
          <cell r="C7087" t="str">
            <v>H</v>
          </cell>
        </row>
        <row r="7088">
          <cell r="A7088" t="str">
            <v>19.009.004-4</v>
          </cell>
          <cell r="B7088" t="str">
            <v>MOTO-BOMBA SOBRE RODAS, C/BOMBA CENTRIFUGA AUTO-ESCORVANTE DE ROTOR ABERTO, MOTOR A GASOLINA 10,5CV, EXCL. OPERADOR (CI)</v>
          </cell>
          <cell r="C7088" t="str">
            <v>H</v>
          </cell>
        </row>
        <row r="7089">
          <cell r="A7089" t="str">
            <v>19.009.005-2</v>
          </cell>
          <cell r="B7089" t="str">
            <v>MOTO-BOMBA SOBRE RODAS, C/BOMBA CENTRIFUGA AUTO-ESCORVANTE DE ROTOR ABERTO, MOTOR A GASOLINA 12,5CV, EXCL. OPERADOR (CP)</v>
          </cell>
          <cell r="C7089" t="str">
            <v>H</v>
          </cell>
        </row>
        <row r="7090">
          <cell r="A7090" t="str">
            <v>19.009.005-4</v>
          </cell>
          <cell r="B7090" t="str">
            <v>MOTO-BOMBA SOBRE RODAS, C/BOMBA CENTRIFUGA AUTO-ESCORVANTE DE ROTOR ABERTO, MOTOR A GASOLINA 12,5CV, EXCL. OPERADOR (CI)</v>
          </cell>
          <cell r="C7090" t="str">
            <v>H</v>
          </cell>
        </row>
        <row r="7091">
          <cell r="A7091" t="str">
            <v>19.009.008-2</v>
          </cell>
          <cell r="B7091" t="str">
            <v>BOMBA SUBMERSA, MOTOR ELETR. 5CV, P/POCOS PROFUNDOS, EXCL. OPERADOR (CP)</v>
          </cell>
          <cell r="C7091" t="str">
            <v>H</v>
          </cell>
        </row>
        <row r="7092">
          <cell r="A7092" t="str">
            <v>19.009.008-4</v>
          </cell>
          <cell r="B7092" t="str">
            <v>BOMBA SUBMERSA, MOTOR ELETR. 5CV, P/POCOS PROFUNDOS, EXCL. OPERADOR (CI)</v>
          </cell>
          <cell r="C7092" t="str">
            <v>H</v>
          </cell>
        </row>
        <row r="7093">
          <cell r="A7093" t="str">
            <v>19.009.010-2</v>
          </cell>
          <cell r="B7093" t="str">
            <v>BOMBA CENTRIFUGA SUBMERSIVEL, MOTOR ELETR. 6CV A 3450RPM, EXCL. OPERADOR, MANGUEIRA, CABOS E COMANDOS (CP)</v>
          </cell>
          <cell r="C7093" t="str">
            <v>H</v>
          </cell>
        </row>
        <row r="7094">
          <cell r="A7094" t="str">
            <v>19.009.010-4</v>
          </cell>
          <cell r="B7094" t="str">
            <v>BOMBA CENTRIFUGA SUBMERSIVEL, MOTOR ELETR. 6CV A 3450RPM, EXCL. OPERADOR, MANGUEIRA, CABOS E COMANDOS (CI)</v>
          </cell>
          <cell r="C7094" t="str">
            <v>H</v>
          </cell>
        </row>
        <row r="7095">
          <cell r="A7095" t="str">
            <v>19.009.999-0</v>
          </cell>
          <cell r="B7095" t="str">
            <v>INDICE 19.009.EQUIPAMENTOS P/ ESGOTAMENTO -AGUA</v>
          </cell>
        </row>
        <row r="7096">
          <cell r="A7096" t="str">
            <v>19.010.002-2</v>
          </cell>
          <cell r="B7096" t="str">
            <v>EQUIPAMENTO P/LIMP. E DESOBSTRUCAO DE GALERIAS DE ESGOTO E AGUAS PLUVIAIS, C/CACAMBAS E 60 VARETAS, EXCL. OPERADOR (CP)</v>
          </cell>
          <cell r="C7096" t="str">
            <v>H</v>
          </cell>
        </row>
        <row r="7097">
          <cell r="A7097" t="str">
            <v>19.010.002-3</v>
          </cell>
          <cell r="B7097" t="str">
            <v>EQUIPAMENTO P/LIMP. E DESOBSTRUCAO DE GALERIAS DE ESGOTO E AGUAS PLUVIAIS, C/CACAMBAS E 60 VARETAS, EXCL. OPERADOR (CF)</v>
          </cell>
          <cell r="C7097" t="str">
            <v>H</v>
          </cell>
        </row>
        <row r="7098">
          <cell r="A7098" t="str">
            <v>19.010.002-4</v>
          </cell>
          <cell r="B7098" t="str">
            <v>EQUIPAMENTO P/LIMP. E DESOBSTRUCAO DE GALERIAS DE ESGOTO E AGUAS PLUVIAIS, C/CACAMBAS E 60 VARETAS, EXCL. OPERADOR (CI)</v>
          </cell>
          <cell r="C7098" t="str">
            <v>H</v>
          </cell>
        </row>
        <row r="7099">
          <cell r="A7099" t="str">
            <v>19.010.006-2</v>
          </cell>
          <cell r="B7099" t="str">
            <v>DRAGA FLUTUANTE, DE SUCCAO E RECALQUE 12", C/BOMBA DE RECALQUE 480CV E OUTRA 170CV, INCL. EQUIPE DE OPER. (CP)</v>
          </cell>
          <cell r="C7099" t="str">
            <v>H</v>
          </cell>
        </row>
        <row r="7100">
          <cell r="A7100" t="str">
            <v>19.010.006-3</v>
          </cell>
          <cell r="B7100" t="str">
            <v>DRAGA FLUTUANTE, DE SUCCAO E RECALQUE 12", C/BOMBA DE RECALQUE 480CV E OUTRA 170CV, INCL. EQUIPE DE OPER. (CF)</v>
          </cell>
          <cell r="C7100" t="str">
            <v>H</v>
          </cell>
        </row>
        <row r="7101">
          <cell r="A7101" t="str">
            <v>19.010.006-4</v>
          </cell>
          <cell r="B7101" t="str">
            <v>DRAGA FLUTUANTE, DE SUCCAO E RECALQUE 12", C/BOMBA DE RECALQUE 480CV E OUTRA 170CV, INCL. EQUIPE DE OPER. (CI)</v>
          </cell>
          <cell r="C7101" t="str">
            <v>H</v>
          </cell>
        </row>
        <row r="7102">
          <cell r="A7102" t="str">
            <v>19.010.015-2</v>
          </cell>
          <cell r="B7102" t="str">
            <v>ESCAVADEIRA SOBRE ESTEIRAS, CLAM-SHELL, C/CACAMBA 0,38M3, MOTOR DIESEL 84CV, INCL. OPERADOR E AUXILIAR (CP)</v>
          </cell>
          <cell r="C7102" t="str">
            <v>H</v>
          </cell>
        </row>
        <row r="7103">
          <cell r="A7103" t="str">
            <v>19.010.015-3</v>
          </cell>
          <cell r="B7103" t="str">
            <v>ESCAVADEIRA SOBRE ESTEIRAS, CLAM-SHELL, C/CACAMBA 0,38M3, MOTOR DIESEL 84CV, INCL. OPERADOR E AUXILIAR (CF)</v>
          </cell>
          <cell r="C7103" t="str">
            <v>H</v>
          </cell>
        </row>
        <row r="7104">
          <cell r="A7104" t="str">
            <v>19.010.015-4</v>
          </cell>
          <cell r="B7104" t="str">
            <v>ESCAVADEIRA SOBRE ESTEIRAS, CLAM-SHELL, C/CACAMBA 0,38M3, MOTOR DIESEL 84CV, INCL. OPERADOR E AUXILIAR (CI)</v>
          </cell>
          <cell r="C7104" t="str">
            <v>H</v>
          </cell>
        </row>
        <row r="7105">
          <cell r="A7105" t="str">
            <v>19.010.016-2</v>
          </cell>
          <cell r="B7105" t="str">
            <v>ESCAVADEIRA SOBRE ESTEIRAS, DRAGLINE, C/CACAMBA 0,57M3, MOTOR DIESEL 84CV, INCL. OPERADOR E AUXILIAR (CP)</v>
          </cell>
          <cell r="C7105" t="str">
            <v>H</v>
          </cell>
        </row>
        <row r="7106">
          <cell r="A7106" t="str">
            <v>19.010.016-3</v>
          </cell>
          <cell r="B7106" t="str">
            <v>ESCAVADEIRA SOBRE ESTEIRAS, DRAGLINE, C/CACAMBA 0,57M3, MOTOR DIESEL 84CV, INCL. OPERADOR E AUXILIAR (CF)</v>
          </cell>
          <cell r="C7106" t="str">
            <v>H</v>
          </cell>
        </row>
        <row r="7107">
          <cell r="A7107" t="str">
            <v>19.010.016-4</v>
          </cell>
          <cell r="B7107" t="str">
            <v>ESCAVADEIRA SOBRE ESTEIRAS, DRAGLINE, C/CACAMBA 0,57M3, MOTOR DIESEL 84CV, INCL. OPERADOR E AUXILIAR (CI)</v>
          </cell>
          <cell r="C7107" t="str">
            <v>H</v>
          </cell>
        </row>
        <row r="7108">
          <cell r="A7108" t="str">
            <v>19.010.017-2</v>
          </cell>
          <cell r="B7108" t="str">
            <v>ESCAVADEIRA SOBRE ESTEIRAS, DRAGLINE OU CLAM-SHELL, C/CACAMBA 0,76M3, MOTOR DIESEL 84CV, INCL. OPERADOR E AUXILIAR (CP)</v>
          </cell>
          <cell r="C7108" t="str">
            <v>H</v>
          </cell>
        </row>
        <row r="7109">
          <cell r="A7109" t="str">
            <v>19.010.017-3</v>
          </cell>
          <cell r="B7109" t="str">
            <v>ESCAVADEIRA SOBRE ESTEIRAS, DRAGLINE OU CLAM-SHELL, C/CACAMBA 0,76M3, MOTOR DIESEL 84CV, INCL. OPERADOR E AUXILIAR (CF)</v>
          </cell>
          <cell r="C7109" t="str">
            <v>H</v>
          </cell>
        </row>
        <row r="7110">
          <cell r="A7110" t="str">
            <v>19.010.017-4</v>
          </cell>
          <cell r="B7110" t="str">
            <v>ESCAVADEIRA SOBRE ESTEIRAS, DRAGLINE OU CLAM-SHELL, C/CACAMBA 0,76M3, MOTOR DIESEL 84CV, INCL. OPERADOR E AUXILIAR (CI)</v>
          </cell>
          <cell r="C7110" t="str">
            <v>H</v>
          </cell>
        </row>
        <row r="7111">
          <cell r="A7111" t="str">
            <v>19.010.018-2</v>
          </cell>
          <cell r="B7111" t="str">
            <v>ESCAVADEIRA SOBRE ESTEIRAS, CLAM-SHELL, C/CACAMBA 0,96M3, MOTOR DIESEL 84CV, INCL. OPERADOR E AUXILIAR (CP)</v>
          </cell>
          <cell r="C7111" t="str">
            <v>H</v>
          </cell>
        </row>
        <row r="7112">
          <cell r="A7112" t="str">
            <v>19.010.018-3</v>
          </cell>
          <cell r="B7112" t="str">
            <v>ESCAVADEIRA SOBRE ESTEIRAS, CLAM-SHELL, C/CACAMBA 0,96M3, MOTOR DIESEL 84CV, INCL. OPERADOR E AUXILIAR (CF)</v>
          </cell>
          <cell r="C7112" t="str">
            <v>H</v>
          </cell>
        </row>
        <row r="7113">
          <cell r="A7113" t="str">
            <v>19.010.018-4</v>
          </cell>
          <cell r="B7113" t="str">
            <v>ESCAVADEIRA SOBRE ESTEIRAS, CLAM-SHELL, C/CACAMBA 0,96M3, MOTOR DIESEL 84CV, INCL. OPERADOR E AUXILIAR (CI)</v>
          </cell>
          <cell r="C7113" t="str">
            <v>H</v>
          </cell>
        </row>
        <row r="7114">
          <cell r="A7114" t="str">
            <v>19.010.020-2</v>
          </cell>
          <cell r="B7114" t="str">
            <v>CUSTO HORARIO DE EQUIP. DE JATO D'AGUA DE ALTA PRESSAO, INCL. EQUIPE DE OPER.</v>
          </cell>
          <cell r="C7114" t="str">
            <v>H</v>
          </cell>
        </row>
        <row r="7115">
          <cell r="A7115" t="str">
            <v>19.010.025-2</v>
          </cell>
          <cell r="B7115" t="str">
            <v>CUSTO HORARIO DE EQUIP. COMBINADO DE JATO D'AGUA DE ALTA PRESSAO C/SUCCAO P/ACAO DE VACUO, INCL. EQUIPE DE OPER.</v>
          </cell>
          <cell r="C7115" t="str">
            <v>H</v>
          </cell>
        </row>
        <row r="7116">
          <cell r="A7116" t="str">
            <v>19.010.030-2</v>
          </cell>
          <cell r="B7116" t="str">
            <v>CUSTO HORARIO DE EQUIP. DE SUCCAO P/EXAUSTOR DE ALTA POTENCIA, C/CAPAC. DE ARMAZENAR 12,00M3, INCL. EQUIPE DE OPER.</v>
          </cell>
          <cell r="C7116" t="str">
            <v>H</v>
          </cell>
        </row>
        <row r="7117">
          <cell r="A7117" t="str">
            <v>19.010.031-2</v>
          </cell>
          <cell r="B7117" t="str">
            <v>CUSTO HORARIO DE EQUIP. DE SUCCAO P/EXAUSTOR DE ALTA POTENCIA, C/CAPAC. DE ARMAZENAR 8,60M3, INCL. EQUIPE DE OPER.</v>
          </cell>
          <cell r="C7117" t="str">
            <v>H</v>
          </cell>
        </row>
        <row r="7118">
          <cell r="A7118" t="str">
            <v>19.010.040-2</v>
          </cell>
          <cell r="B7118" t="str">
            <v>CUSTO HORARIO DE EQUIP. HIDROJATO CONJUG. C/SUCCAO ATRAVES DE VACUO, INCL. EQUIPE DE OPER.</v>
          </cell>
          <cell r="C7118" t="str">
            <v>H</v>
          </cell>
        </row>
        <row r="7119">
          <cell r="A7119" t="str">
            <v>19.010.999-0</v>
          </cell>
          <cell r="B7119" t="str">
            <v>INDICE 19.010.EQUIPAMENTOS P/DESOBSTRUCAO</v>
          </cell>
        </row>
        <row r="7120">
          <cell r="A7120" t="str">
            <v>19.011.002-2</v>
          </cell>
          <cell r="B7120" t="str">
            <v>COMPRESSOR DE AR, PORTATIL E REBOCAVEL, PRESSAO DE TRAB. 102PSI, DESC. 170PCM, MOTOR DIESEL 40CV, EXCL. OPERADOR (CP)</v>
          </cell>
          <cell r="C7120" t="str">
            <v>H</v>
          </cell>
        </row>
        <row r="7121">
          <cell r="A7121" t="str">
            <v>19.011.002-3</v>
          </cell>
          <cell r="B7121" t="str">
            <v>COMPRESSOR DE AR, PORTATIL E REBOCAVEL, PRESSAO DE TRAB. 102PSI, DESC. 170PCM, MOTOR DIESEL 40CV, EXCL. OPERADOR (CF)</v>
          </cell>
          <cell r="C7121" t="str">
            <v>H</v>
          </cell>
        </row>
        <row r="7122">
          <cell r="A7122" t="str">
            <v>19.011.002-4</v>
          </cell>
          <cell r="B7122" t="str">
            <v>COMPRESSOR DE AR, PORTATIL E REBOCAVEL, PRESSAO DE TRAB. 102PSI, DESC. 170PCM, MOTOR DIESEL 40CV, EXCL. OPERADOR (CI)</v>
          </cell>
          <cell r="C7122" t="str">
            <v>H</v>
          </cell>
        </row>
        <row r="7123">
          <cell r="A7123" t="str">
            <v>19.011.003-2</v>
          </cell>
          <cell r="B7123" t="str">
            <v>COMPRESSOR DE AR, PORTATIL E REBOCAVEL, PRESSAO DE TRAB. 102PSI, DESC. 250PCM, MOTOR DIESEL 77CV, EXCL. OPERADOR (CP)</v>
          </cell>
          <cell r="C7123" t="str">
            <v>H</v>
          </cell>
        </row>
        <row r="7124">
          <cell r="A7124" t="str">
            <v>19.011.003-3</v>
          </cell>
          <cell r="B7124" t="str">
            <v>COMPRESSOR DE AR, PORTATIL E REBOCAVEL, PRESSAO DE TRAB. 102PSI, DESC. 250PCM, MOTOR DIESEL 77CV, EXCL. OPERADOR (CF)</v>
          </cell>
          <cell r="C7124" t="str">
            <v>H</v>
          </cell>
        </row>
        <row r="7125">
          <cell r="A7125" t="str">
            <v>19.011.003-4</v>
          </cell>
          <cell r="B7125" t="str">
            <v>COMPRESSOR DE AR, PORTATIL E REBOCAVEL, PRESSAO DE TRAB. 102PSI, DESC. 250PCM, MOTOR DIESEL 77CV, EXCL. OPERADOR (CI)</v>
          </cell>
          <cell r="C7125" t="str">
            <v>H</v>
          </cell>
        </row>
        <row r="7126">
          <cell r="A7126" t="str">
            <v>19.011.004-2</v>
          </cell>
          <cell r="B7126" t="str">
            <v>COMPRESSOR DE AR, PORTATIL E REBOCAVEL, PRESSAO DE TRAB. 102PSI, DESC. 335PCM, MOTOR DIESEL 108CV, EXCL. OPERADOR (CP)</v>
          </cell>
          <cell r="C7126" t="str">
            <v>H</v>
          </cell>
        </row>
        <row r="7127">
          <cell r="A7127" t="str">
            <v>19.011.004-3</v>
          </cell>
          <cell r="B7127" t="str">
            <v>COMPRESSOR DE AR, PORTATIL E REBOCAVEL, PRESSAO DE TRAB. 102PSI, DESC. 335PCM, MOTOR DIESEL 108CV, EXCL. OPERADOR (CF)</v>
          </cell>
          <cell r="C7127" t="str">
            <v>H</v>
          </cell>
        </row>
        <row r="7128">
          <cell r="A7128" t="str">
            <v>19.011.004-4</v>
          </cell>
          <cell r="B7128" t="str">
            <v>COMPRESSOR DE AR, PORTATIL E REBOCAVEL, PRESSAO DE TRAB. 102PSI, DESC. 335PCM, MOTOR DIESEL 108CV, EXCL. OPERADOR (CI)</v>
          </cell>
          <cell r="C7128" t="str">
            <v>H</v>
          </cell>
        </row>
        <row r="7129">
          <cell r="A7129" t="str">
            <v>19.011.005-2</v>
          </cell>
          <cell r="B7129" t="str">
            <v>COMPRESSOR DE AR, ESTACIONARIO, DESC. 18,40M3/MIN E 668PCM,MOTOR ELETR. 175CV (129KW), EXCL. OPERADOR (CP)</v>
          </cell>
          <cell r="C7129" t="str">
            <v>H</v>
          </cell>
        </row>
        <row r="7130">
          <cell r="A7130" t="str">
            <v>19.011.005-3</v>
          </cell>
          <cell r="B7130" t="str">
            <v>COMPRESSOR DE AR, ESTACIONARIO, DESC. 18,40M3/MIN E 668PCM,MOTOR ELETR. 175CV (129KW), EXCL. OPERADOR (CF)</v>
          </cell>
          <cell r="C7130" t="str">
            <v>H</v>
          </cell>
        </row>
        <row r="7131">
          <cell r="A7131" t="str">
            <v>19.011.005-4</v>
          </cell>
          <cell r="B7131" t="str">
            <v>COMPRESSOR DE AR, ESTACIONARIO, DESC. 18,40M3/MIN E 668PCM,MOTOR ELETR. 175CV (129KW), EXCL. OPERADOR (CI)</v>
          </cell>
          <cell r="C7131" t="str">
            <v>H</v>
          </cell>
        </row>
        <row r="7132">
          <cell r="A7132" t="str">
            <v>19.011.006-2</v>
          </cell>
          <cell r="B7132" t="str">
            <v>GRUPO GERADOR C/POTENCIA 1450W/110V C.A OU 12V C.C., MOTOR AGASOLINA 3,4HP, REFRIGERADO A AR, EXCL. OPERADOR (CP)</v>
          </cell>
          <cell r="C7132" t="str">
            <v>H</v>
          </cell>
        </row>
        <row r="7133">
          <cell r="A7133" t="str">
            <v>19.011.006-3</v>
          </cell>
          <cell r="B7133" t="str">
            <v>GRUPO GERADOR C/POTENCIA 1450W/110V C.A OU 12V C.C., MOTOR AGASOLINA 3,4HP, REFRIGERADO A AR, EXCL. OPERADOR (CF)</v>
          </cell>
          <cell r="C7133" t="str">
            <v>H</v>
          </cell>
        </row>
        <row r="7134">
          <cell r="A7134" t="str">
            <v>19.011.006-4</v>
          </cell>
          <cell r="B7134" t="str">
            <v>GRUPO GERADOR C/POTENCIA 1450W/110V C.A OU 12V C.C., MOTOR AGASOLINA 3,4HP, REFRIGERADO A AR, EXCL. OPERADOR (CI)</v>
          </cell>
          <cell r="C7134" t="str">
            <v>H</v>
          </cell>
        </row>
        <row r="7135">
          <cell r="A7135" t="str">
            <v>19.011.007-2</v>
          </cell>
          <cell r="B7135" t="str">
            <v>GRUPO GERADOR, TRANSPORTAVEL SOBRE RODAS, DE 60/66KVA, MOTORDIESEL 85CV, EXCL. OPERADOR (CP)</v>
          </cell>
          <cell r="C7135" t="str">
            <v>H</v>
          </cell>
        </row>
        <row r="7136">
          <cell r="A7136" t="str">
            <v>19.011.007-3</v>
          </cell>
          <cell r="B7136" t="str">
            <v>GRUPO GERADOR, TRANSPORTAVEL SOBRE RODAS, DE 60/66KVA, MOTORDIESEL 85CV, EXCL. OPERADOR (CF)</v>
          </cell>
          <cell r="C7136" t="str">
            <v>H</v>
          </cell>
        </row>
        <row r="7137">
          <cell r="A7137" t="str">
            <v>19.011.007-4</v>
          </cell>
          <cell r="B7137" t="str">
            <v>GRUPO GERADOR, TRANSPORTAVEL SOBRE RODAS, DE 60/66KVA, MOTORDIESEL 85CV, EXCL. OPERADOR (CI)</v>
          </cell>
          <cell r="C7137" t="str">
            <v>H</v>
          </cell>
        </row>
        <row r="7138">
          <cell r="A7138" t="str">
            <v>19.011.009-2</v>
          </cell>
          <cell r="B7138" t="str">
            <v>GRUPO GERADOR, ESTACIONARIO, C/ALTERNADOR, DE 125/145KVA, MOTOR DIESEL 165CV, EXCL. OPERADOR (CP)</v>
          </cell>
          <cell r="C7138" t="str">
            <v>H</v>
          </cell>
        </row>
        <row r="7139">
          <cell r="A7139" t="str">
            <v>19.011.009-3</v>
          </cell>
          <cell r="B7139" t="str">
            <v>GRUPO GERADOR, ESTACIONARIO, C/ALTERNADOR, DE 125/145KVA, MOTOR DIESEL 165CV, EXCL. OPERADOR (CF)</v>
          </cell>
          <cell r="C7139" t="str">
            <v>H</v>
          </cell>
        </row>
        <row r="7140">
          <cell r="A7140" t="str">
            <v>19.011.009-4</v>
          </cell>
          <cell r="B7140" t="str">
            <v>GRUPO GERADOR, ESTACIONARIO, C/ALTERNADOR, DE 125/145KVA, MOTOR DIESEL 165CV, EXCL. OPERADOR (CI)</v>
          </cell>
          <cell r="C7140" t="str">
            <v>H</v>
          </cell>
        </row>
        <row r="7141">
          <cell r="A7141" t="str">
            <v>19.011.010-2</v>
          </cell>
          <cell r="B7141" t="str">
            <v>MAQUINA DE SOLDA A ARCO, 375A, MOTOR ELETR., EXCL. OPERADOR(CP)</v>
          </cell>
          <cell r="C7141" t="str">
            <v>H</v>
          </cell>
        </row>
        <row r="7142">
          <cell r="A7142" t="str">
            <v>19.011.010-3</v>
          </cell>
          <cell r="B7142" t="str">
            <v>MAQUINA DE SOLDA A ARCO, 375A, MOTOR ELETR., EXCL. OPERADOR(CF)</v>
          </cell>
          <cell r="C7142" t="str">
            <v>H</v>
          </cell>
        </row>
        <row r="7143">
          <cell r="A7143" t="str">
            <v>19.011.010-4</v>
          </cell>
          <cell r="B7143" t="str">
            <v>MAQUINA DE SOLDA A ARCO, 375A, MOTOR ELETR., EXCL. OPERADOR(CI)</v>
          </cell>
          <cell r="C7143" t="str">
            <v>H</v>
          </cell>
        </row>
        <row r="7144">
          <cell r="A7144" t="str">
            <v>19.011.011-2</v>
          </cell>
          <cell r="B7144" t="str">
            <v>MAQUINA DE SOLDA A ARCO, 375A, MOTOR DIESEL 33CV, EXCL. OPERADOR (CP)</v>
          </cell>
          <cell r="C7144" t="str">
            <v>H</v>
          </cell>
        </row>
        <row r="7145">
          <cell r="A7145" t="str">
            <v>19.011.011-3</v>
          </cell>
          <cell r="B7145" t="str">
            <v>MAQUINA DE SOLDA A ARCO, 375A, MOTOR DIESEL 33CV, EXCL. OPERADOR (CF)</v>
          </cell>
          <cell r="C7145" t="str">
            <v>H</v>
          </cell>
        </row>
        <row r="7146">
          <cell r="A7146" t="str">
            <v>19.011.011-4</v>
          </cell>
          <cell r="B7146" t="str">
            <v>MAQUINA DE SOLDA A ARCO, 375A, MOTOR DIESEL 33CV, EXCL. OPERADOR (CI)</v>
          </cell>
          <cell r="C7146" t="str">
            <v>H</v>
          </cell>
        </row>
        <row r="7147">
          <cell r="A7147" t="str">
            <v>19.011.013-2</v>
          </cell>
          <cell r="B7147" t="str">
            <v>CONJUNTO DE BRITAGEM, TRANSPORTAVEL E DESMONTAVEL, CAPAC. 30M3/H DE BRITA, INCL. OPERADOR (CP)</v>
          </cell>
          <cell r="C7147" t="str">
            <v>H</v>
          </cell>
        </row>
        <row r="7148">
          <cell r="A7148" t="str">
            <v>19.011.013-3</v>
          </cell>
          <cell r="B7148" t="str">
            <v>CONJUNTO DE BRITAGEM, TRANSPORTAVEL E DESMONTAVEL, CAPAC. 30M3/H DE BRITA, INCL. OPERADOR (CF)</v>
          </cell>
          <cell r="C7148" t="str">
            <v>H</v>
          </cell>
        </row>
        <row r="7149">
          <cell r="A7149" t="str">
            <v>19.011.013-4</v>
          </cell>
          <cell r="B7149" t="str">
            <v>CONJUNTO DE BRITAGEM, TRANSPORTAVEL E DESMONTAVEL, CAPAC. 30M3/H DE BRITA, INCL. OPERADOR (CI)</v>
          </cell>
          <cell r="C7149" t="str">
            <v>H</v>
          </cell>
        </row>
        <row r="7150">
          <cell r="A7150" t="str">
            <v>19.011.014-2</v>
          </cell>
          <cell r="B7150" t="str">
            <v>CILINDRO HIDR. 100T, COMANDO A DIST., EXCL. OPERADOR (CP)</v>
          </cell>
          <cell r="C7150" t="str">
            <v>UN</v>
          </cell>
        </row>
        <row r="7151">
          <cell r="A7151" t="str">
            <v>19.011.014-4</v>
          </cell>
          <cell r="B7151" t="str">
            <v>CILINDRO HIDR. 100T, COMANDO A DIST., EXCL. OPERADOR (CI)</v>
          </cell>
          <cell r="C7151" t="str">
            <v>UN</v>
          </cell>
        </row>
        <row r="7152">
          <cell r="A7152" t="str">
            <v>19.011.015-2</v>
          </cell>
          <cell r="B7152" t="str">
            <v>CILINDRO HIDR. 300T, COMANDO A DIST., EXCL. OPERADOR (CP)</v>
          </cell>
          <cell r="C7152" t="str">
            <v>H</v>
          </cell>
        </row>
        <row r="7153">
          <cell r="A7153" t="str">
            <v>19.011.015-4</v>
          </cell>
          <cell r="B7153" t="str">
            <v>CILINDRO HIDR. 300T, COMANDO A DIST., EXCL. OPERADOR (CI)</v>
          </cell>
          <cell r="C7153" t="str">
            <v>H</v>
          </cell>
        </row>
        <row r="7154">
          <cell r="A7154" t="str">
            <v>19.011.016-2</v>
          </cell>
          <cell r="B7154" t="str">
            <v>TALHA-GUINCHO-MANUAL, C/CAPAC. DE ICAMENTO 1600KG E DE TRACAO 1800KG, EXCL. OPERADOR (CP)</v>
          </cell>
          <cell r="C7154" t="str">
            <v>H</v>
          </cell>
        </row>
        <row r="7155">
          <cell r="A7155" t="str">
            <v>19.011.016-4</v>
          </cell>
          <cell r="B7155" t="str">
            <v>TALHA-GUINCHO-MANUAL, C/CAPAC. DE ICAMENTO 1600KG E DE TRACAO 1800KG, EXCL. OPERADOR (CI)</v>
          </cell>
          <cell r="C7155" t="str">
            <v>H</v>
          </cell>
        </row>
        <row r="7156">
          <cell r="A7156" t="str">
            <v>19.011.017-2</v>
          </cell>
          <cell r="B7156" t="str">
            <v>TALHA-GUINCHO-MANUAL, C/CAPAC. DE ICAMENTO 3200KG E DE TRACAO 5000KG, EXCL. OPERADOR (CP)</v>
          </cell>
          <cell r="C7156" t="str">
            <v>H</v>
          </cell>
        </row>
        <row r="7157">
          <cell r="A7157" t="str">
            <v>19.011.017-4</v>
          </cell>
          <cell r="B7157" t="str">
            <v>TALHA-GUINCHO-MANUAL, C/CAPAC. DE ICAMENTO 3200KG E DE TRACAO 5000KG, EXCL. OPERADOR (CI)</v>
          </cell>
          <cell r="C7157" t="str">
            <v>H</v>
          </cell>
        </row>
        <row r="7158">
          <cell r="A7158" t="str">
            <v>19.011.018-2</v>
          </cell>
          <cell r="B7158" t="str">
            <v>SERRA CIRCULAR, MOTOR 5CV, EXCL. OPERADOR (CP)</v>
          </cell>
          <cell r="C7158" t="str">
            <v>H</v>
          </cell>
        </row>
        <row r="7159">
          <cell r="A7159" t="str">
            <v>19.011.018-3</v>
          </cell>
          <cell r="B7159" t="str">
            <v>SERRA CIRCULAR, MOTOR 5CV, EXCL. OPERADOR (CF)</v>
          </cell>
          <cell r="C7159" t="str">
            <v>H</v>
          </cell>
        </row>
        <row r="7160">
          <cell r="A7160" t="str">
            <v>19.011.018-4</v>
          </cell>
          <cell r="B7160" t="str">
            <v>SERRA CIRCULAR, MOTOR 5CV, EXCL. OPERADOR (CI)</v>
          </cell>
          <cell r="C7160" t="str">
            <v>H</v>
          </cell>
        </row>
        <row r="7161">
          <cell r="A7161" t="str">
            <v>19.011.019-2</v>
          </cell>
          <cell r="B7161" t="str">
            <v>TEODOLITO CONVENCIONAL DE MICROMETRO C/LEITURA NUMERICA, PRECISAO 6S P/LEVANT. DE TER. DIVERSOS (CP)</v>
          </cell>
          <cell r="C7161" t="str">
            <v>H</v>
          </cell>
        </row>
        <row r="7162">
          <cell r="A7162" t="str">
            <v>19.011.019-4</v>
          </cell>
          <cell r="B7162" t="str">
            <v>TEODOLITO CONVENCIONAL DE MICROMETRO C/LEITURA NUMERICA, PRECISAO 6S P/LEVANT. DE TER. DIVERSOS (CI)</v>
          </cell>
          <cell r="C7162" t="str">
            <v>H</v>
          </cell>
        </row>
        <row r="7163">
          <cell r="A7163" t="str">
            <v>19.011.025-2</v>
          </cell>
          <cell r="B7163" t="str">
            <v>MOTO-SERRA P/ABATE, DESGALHAMENTO E TORAGEM DE ARVORES, EXCL. OPERADOR (CP)</v>
          </cell>
          <cell r="C7163" t="str">
            <v>H</v>
          </cell>
        </row>
        <row r="7164">
          <cell r="A7164" t="str">
            <v>19.011.025-4</v>
          </cell>
          <cell r="B7164" t="str">
            <v>MOTO-SERRA P/ABATE, DESGALHAMENTO E TORAGEM DE ARVORES, EXCL. OPERADOR (CI)</v>
          </cell>
          <cell r="C7164" t="str">
            <v>H</v>
          </cell>
        </row>
        <row r="7165">
          <cell r="A7165" t="str">
            <v>19.011.030-2</v>
          </cell>
          <cell r="B7165" t="str">
            <v>ROCADEIRA COSTAL MOTORIZADA P/PREPARO DE TER., EXCL. OPERADOR (CP)</v>
          </cell>
          <cell r="C7165" t="str">
            <v>H</v>
          </cell>
        </row>
        <row r="7166">
          <cell r="A7166" t="str">
            <v>19.011.030-4</v>
          </cell>
          <cell r="B7166" t="str">
            <v>ROCADEIRA COSTAL MOTORIZADA P/PREPARO DE TER., EXCL. OPERADOR (CI)</v>
          </cell>
          <cell r="C7166" t="str">
            <v>H</v>
          </cell>
        </row>
        <row r="7167">
          <cell r="A7167" t="str">
            <v>19.011.999-0</v>
          </cell>
          <cell r="B7167" t="str">
            <v>INDICE 19.011.EQUIPAMENTOS :AR COMPRIM.GERAD.E MAQUINAS</v>
          </cell>
        </row>
        <row r="7168">
          <cell r="A7168" t="str">
            <v>CATEGORIA 20 - CUSTOS RODOVIÁRIOS</v>
          </cell>
        </row>
        <row r="7170">
          <cell r="A7170" t="str">
            <v>20.002.999-0</v>
          </cell>
          <cell r="B7170" t="str">
            <v>INDICE DA FAMILIA</v>
          </cell>
        </row>
        <row r="7171">
          <cell r="A7171" t="str">
            <v>20.003.999-0</v>
          </cell>
          <cell r="B7171" t="str">
            <v>INDICE DA FAMILIA</v>
          </cell>
        </row>
        <row r="7172">
          <cell r="A7172" t="str">
            <v>20.004.001-0</v>
          </cell>
          <cell r="B7172" t="str">
            <v>ESPALHAMENTO DE SOLO P/EXEC. DE ATERRO</v>
          </cell>
          <cell r="C7172" t="str">
            <v>M3</v>
          </cell>
        </row>
        <row r="7173">
          <cell r="A7173" t="str">
            <v>20.004.002-0</v>
          </cell>
          <cell r="B7173" t="str">
            <v>ESPALHAMENTO DE SOLO, C/MOTONIVELADORA S/FINALIDADE DE EXEC.DE ATERRO, DE ROD., MED. APOS O ESPALHAMENTO</v>
          </cell>
          <cell r="C7173" t="str">
            <v>M3</v>
          </cell>
        </row>
        <row r="7174">
          <cell r="A7174" t="str">
            <v>20.004.003-1</v>
          </cell>
          <cell r="B7174" t="str">
            <v>ATERRO COMPACTADO MECANICAMENTE, EM CAMADAS DE 20CM, INCL. ESPALHAMENTO</v>
          </cell>
          <cell r="C7174" t="str">
            <v>M3</v>
          </cell>
        </row>
        <row r="7175">
          <cell r="A7175" t="str">
            <v>20.004.004-0</v>
          </cell>
          <cell r="B7175" t="str">
            <v>ATERRO COMPACT. MECANICAMENTE, EM CAMADAS DE 20CM, EXCL. ESPALHAMENTO</v>
          </cell>
          <cell r="C7175" t="str">
            <v>M3</v>
          </cell>
        </row>
        <row r="7176">
          <cell r="A7176" t="str">
            <v>20.004.005-0</v>
          </cell>
          <cell r="B7176" t="str">
            <v>REGULARIZACAO E COMPACT. DE SUB-LEITO</v>
          </cell>
          <cell r="C7176" t="str">
            <v>M2</v>
          </cell>
        </row>
        <row r="7177">
          <cell r="A7177" t="str">
            <v>20.004.006-0</v>
          </cell>
          <cell r="B7177" t="str">
            <v>CONSTRUCAO DE REFORCO DE SUB-LEITO</v>
          </cell>
          <cell r="C7177" t="str">
            <v>M3</v>
          </cell>
        </row>
        <row r="7178">
          <cell r="A7178" t="str">
            <v>20.004.007-0</v>
          </cell>
          <cell r="B7178" t="str">
            <v>CAMINHO DE SERV., REALIZADO MECANICAMENTE</v>
          </cell>
          <cell r="C7178" t="str">
            <v>M</v>
          </cell>
        </row>
        <row r="7179">
          <cell r="A7179" t="str">
            <v>20.004.008-0</v>
          </cell>
          <cell r="B7179" t="str">
            <v>LIMPEZA MECANIZADA DE SARJETA E MEIO-FIO</v>
          </cell>
          <cell r="C7179" t="str">
            <v>KM</v>
          </cell>
        </row>
        <row r="7180">
          <cell r="A7180" t="str">
            <v>20.004.009-0</v>
          </cell>
          <cell r="B7180" t="str">
            <v>ROCADA MEC.</v>
          </cell>
          <cell r="C7180" t="str">
            <v>M2</v>
          </cell>
        </row>
        <row r="7181">
          <cell r="A7181" t="str">
            <v>20.004.010-0</v>
          </cell>
          <cell r="B7181" t="str">
            <v>ESPALHAMENTO E COMPACT. DE SOLO, EM CAMADAS, P/COMPLEMENTACAO LATERAL EM ATERRO</v>
          </cell>
          <cell r="C7181" t="str">
            <v>M3</v>
          </cell>
        </row>
        <row r="7182">
          <cell r="A7182" t="str">
            <v>20.004.011-0</v>
          </cell>
          <cell r="B7182" t="str">
            <v>ATERRO COMPACT. EM CAMADAS DE NO MAXIMO 20CM, P/EXEC. DE TERRA ARMADA</v>
          </cell>
          <cell r="C7182" t="str">
            <v>M3</v>
          </cell>
        </row>
        <row r="7183">
          <cell r="A7183" t="str">
            <v>20.004.012-0</v>
          </cell>
          <cell r="B7183" t="str">
            <v>RECOMPOSICAO MECANIZADA DE ATERRO</v>
          </cell>
          <cell r="C7183" t="str">
            <v>M3</v>
          </cell>
        </row>
        <row r="7184">
          <cell r="A7184" t="str">
            <v>20.004.013-0</v>
          </cell>
          <cell r="B7184" t="str">
            <v>REMOCAO DE MAT. SOLTO (1ªCAT.), PROVENIENTE DE DESLIZAMENTODE BARREIRAS, UTILIZ. CARREGADOR FRONTAL DE 3,10M3</v>
          </cell>
          <cell r="C7184" t="str">
            <v>M3</v>
          </cell>
        </row>
        <row r="7185">
          <cell r="A7185" t="str">
            <v>20.004.015-0</v>
          </cell>
          <cell r="B7185" t="str">
            <v>EXECUCAO DE "TAPA-PANELA", C/MAT. DE 1ªCAT., COMPACT. MANUALMENTE</v>
          </cell>
          <cell r="C7185" t="str">
            <v>M3</v>
          </cell>
        </row>
        <row r="7186">
          <cell r="A7186" t="str">
            <v>20.004.016-0</v>
          </cell>
          <cell r="B7186" t="str">
            <v>COMBATE A EXSUDACAO, COMPREEND. ESPALHAMENTO MANUAL E COMPACT. DE AGREG. SOBRE A SUPERF. EXSUDADA</v>
          </cell>
          <cell r="C7186" t="str">
            <v>M2</v>
          </cell>
        </row>
        <row r="7187">
          <cell r="A7187" t="str">
            <v>20.004.017-0</v>
          </cell>
          <cell r="B7187" t="str">
            <v>BASE P/REMENDO PROFUNDO, EXECUTADO MANUALMENTE</v>
          </cell>
          <cell r="C7187" t="str">
            <v>M3</v>
          </cell>
        </row>
        <row r="7188">
          <cell r="A7188" t="str">
            <v>20.004.018-0</v>
          </cell>
          <cell r="B7188" t="str">
            <v>EXECUCAO DE "TAPA-BURACO", UTILIZ. MISTURA BETUMINOSA, MED.NA CACAMBA DO CAMINHAO</v>
          </cell>
          <cell r="C7188" t="str">
            <v>M3</v>
          </cell>
        </row>
        <row r="7189">
          <cell r="A7189" t="str">
            <v>20.004.019-0</v>
          </cell>
          <cell r="B7189" t="str">
            <v>RECOMPOSICAO DE REVESTIM. PRIMARIO, MED. PELO VOLUME COMPACT.</v>
          </cell>
          <cell r="C7189" t="str">
            <v>M3</v>
          </cell>
        </row>
        <row r="7190">
          <cell r="A7190" t="str">
            <v>20.004.999-0</v>
          </cell>
          <cell r="B7190" t="str">
            <v>FAMILIA 20,004ESPALHAMENTO E COMPACTACAO DE SOLOS</v>
          </cell>
        </row>
        <row r="7191">
          <cell r="A7191" t="str">
            <v>20.005.001-0</v>
          </cell>
          <cell r="B7191" t="str">
            <v>SUB-BASE, ESTABILIZADA, S/MIST. DE MAT.</v>
          </cell>
          <cell r="C7191" t="str">
            <v>M3</v>
          </cell>
        </row>
        <row r="7192">
          <cell r="A7192" t="str">
            <v>20.005.002-1</v>
          </cell>
          <cell r="B7192" t="str">
            <v>BASE ESTABILIZADA, S/MIST. DE MAT., COMPACT. EM 2 CAMADAS, C/ENERGIA EQUIV. A AASHO INTERMED.</v>
          </cell>
          <cell r="C7192" t="str">
            <v>M3</v>
          </cell>
        </row>
        <row r="7193">
          <cell r="A7193" t="str">
            <v>20.005.003-1</v>
          </cell>
          <cell r="B7193" t="str">
            <v>BASE ESTABILIZADA, S/MIST. DE MAT., COMPACT. EM 2 CAMADAS, C/ENERGIA EQUIV. A AASHO MODIF.</v>
          </cell>
          <cell r="C7193" t="str">
            <v>M3</v>
          </cell>
        </row>
        <row r="7194">
          <cell r="A7194" t="str">
            <v>20.005.004-0</v>
          </cell>
          <cell r="B7194" t="str">
            <v>SUB-BASE ESTABILIZADA GRANULOM., C/MIST. DE 2 OU MAIS MAT.</v>
          </cell>
          <cell r="C7194" t="str">
            <v>M3</v>
          </cell>
        </row>
        <row r="7195">
          <cell r="A7195" t="str">
            <v>20.005.005-0</v>
          </cell>
          <cell r="B7195" t="str">
            <v>BASE ESTABILIZADA GRANULOM., C/MIST. DE 2 OU MAIS MAT., COMPACT. EM 2 CAMADAS, C/ENERGIA EQUIV. A AASHO INTERMED.</v>
          </cell>
          <cell r="C7195" t="str">
            <v>M3</v>
          </cell>
        </row>
        <row r="7196">
          <cell r="A7196" t="str">
            <v>20.005.006-0</v>
          </cell>
          <cell r="B7196" t="str">
            <v>BASE ESTABILIZADA GRANULOM., C/MIST. DE 2 OU MAIS MAT., COMPACT. EM 2 CAMADAS, C/ENERGIA EQUIV. A AASHO MODIF.</v>
          </cell>
          <cell r="C7196" t="str">
            <v>M3</v>
          </cell>
        </row>
        <row r="7197">
          <cell r="A7197" t="str">
            <v>20.005.007-0</v>
          </cell>
          <cell r="B7197" t="str">
            <v>BASE ESTABILIZADA GRANULOM., C/MIST. DE 2 OU MAIS MAT., EM USINA, COMPACT.EM 2 CAMADAS,C/ENERGIA EQUIV.A AASHO INTERMED.</v>
          </cell>
          <cell r="C7197" t="str">
            <v>M3</v>
          </cell>
        </row>
        <row r="7198">
          <cell r="A7198" t="str">
            <v>20.005.008-0</v>
          </cell>
          <cell r="B7198" t="str">
            <v>BASE ESTABILIZADA GRANULOM., C/MIST. DE 2 OU MAIS MAT., EM USINA, COMPACT. EM 2 CAMADAS, C/ENERGIA EQUIV. A AASHO MODIF.</v>
          </cell>
          <cell r="C7198" t="str">
            <v>M3</v>
          </cell>
        </row>
        <row r="7199">
          <cell r="A7199" t="str">
            <v>20.005.009-0</v>
          </cell>
          <cell r="B7199" t="str">
            <v>BASE DE SOLO BETUME C/MIST. EM USINA, COMPREEND. AS OPERACOES DE EXEC. E TRANSP. D'AGUA</v>
          </cell>
          <cell r="C7199" t="str">
            <v>M3</v>
          </cell>
        </row>
        <row r="7200">
          <cell r="A7200" t="str">
            <v>20.005.010-0</v>
          </cell>
          <cell r="B7200" t="str">
            <v>BASE DE SOLO BETUME C/MIST. NA PISTA, COMPREEND. AS OPERACOES DE EXEC.</v>
          </cell>
          <cell r="C7200" t="str">
            <v>M3</v>
          </cell>
        </row>
        <row r="7201">
          <cell r="A7201" t="str">
            <v>20.005.999-0</v>
          </cell>
          <cell r="B7201" t="str">
            <v>FAMILIA 20,005BASE E SUB-BASE ESTABILIZADA</v>
          </cell>
        </row>
        <row r="7202">
          <cell r="A7202" t="str">
            <v>20.006.001-0</v>
          </cell>
          <cell r="B7202" t="str">
            <v>BASE DE SOLO-CIM., EXECUTADO "IN SITU", COMPREEND. AS OPERACOES DE EXEC. NA PISTA</v>
          </cell>
          <cell r="C7202" t="str">
            <v>M3</v>
          </cell>
        </row>
        <row r="7203">
          <cell r="A7203" t="str">
            <v>20.006.002-0</v>
          </cell>
          <cell r="B7203" t="str">
            <v>BASE DE SOLO-CIM., MISTURADO NA USINA, COMPREEND. AS OPERACOES DE EXEC. NA USINA E NA PISTA</v>
          </cell>
          <cell r="C7203" t="str">
            <v>M3</v>
          </cell>
        </row>
        <row r="7204">
          <cell r="A7204" t="str">
            <v>20.006.003-0</v>
          </cell>
          <cell r="B7204" t="str">
            <v>SUB-BASE DE SOLO MELHORADO C/CIM.</v>
          </cell>
          <cell r="C7204" t="str">
            <v>M3</v>
          </cell>
        </row>
        <row r="7205">
          <cell r="A7205" t="str">
            <v>20.006.999-0</v>
          </cell>
          <cell r="B7205" t="str">
            <v>FAMILIA 20,006BASES DE SOLO</v>
          </cell>
        </row>
        <row r="7206">
          <cell r="A7206" t="str">
            <v>20.007.001-0</v>
          </cell>
          <cell r="B7206" t="str">
            <v>BASE DE SOLO ESTABILIZADO C/MIST. NA USINA (SOLO + BRITA), COMPREEND. A EXEC. NA USINA E NA PISTA</v>
          </cell>
          <cell r="C7206" t="str">
            <v>M3</v>
          </cell>
        </row>
        <row r="7207">
          <cell r="A7207" t="str">
            <v>20.007.002-0</v>
          </cell>
          <cell r="B7207" t="str">
            <v>BASE DE SOLO ESTABILIZADO C/MIST. (SOLO + BRITA) E A EXEC.,EXCLUSIVAMENTE NA PISTA</v>
          </cell>
          <cell r="C7207" t="str">
            <v>M3</v>
          </cell>
        </row>
        <row r="7208">
          <cell r="A7208" t="str">
            <v>20.007.999-0</v>
          </cell>
          <cell r="B7208" t="str">
            <v>FAMILIA 20,007BASE DE SOLO ESTABILIZADO</v>
          </cell>
        </row>
        <row r="7209">
          <cell r="A7209" t="str">
            <v>20.008.001-0</v>
          </cell>
          <cell r="B7209" t="str">
            <v>BASE DE BRITA GRADUADA, MED. APOS A COMPACT.</v>
          </cell>
          <cell r="C7209" t="str">
            <v>M3</v>
          </cell>
        </row>
        <row r="7210">
          <cell r="A7210" t="str">
            <v>20.008.002-0</v>
          </cell>
          <cell r="B7210" t="str">
            <v>BASE DE BRITA CORRIDA, MED. APOS A COMPACT.</v>
          </cell>
          <cell r="C7210" t="str">
            <v>M3</v>
          </cell>
        </row>
        <row r="7211">
          <cell r="A7211" t="str">
            <v>20.008.003-0</v>
          </cell>
          <cell r="B7211" t="str">
            <v>BASE "TELFORD", MED. APOS A COMPACT.</v>
          </cell>
          <cell r="C7211" t="str">
            <v>M3</v>
          </cell>
        </row>
        <row r="7212">
          <cell r="A7212" t="str">
            <v>20.008.004-0</v>
          </cell>
          <cell r="B7212" t="str">
            <v>BASE DE MACADAME HIDR.</v>
          </cell>
          <cell r="C7212" t="str">
            <v>M3</v>
          </cell>
        </row>
        <row r="7213">
          <cell r="A7213" t="str">
            <v>20.008.999-0</v>
          </cell>
          <cell r="B7213" t="str">
            <v>FAMILIA 20,008BASE DE BRITA</v>
          </cell>
        </row>
        <row r="7214">
          <cell r="A7214" t="str">
            <v>20.009.001-1</v>
          </cell>
          <cell r="B7214" t="str">
            <v>IMPRIMACAO DE BASE DE PAVIMENT.</v>
          </cell>
          <cell r="C7214" t="str">
            <v>M2</v>
          </cell>
        </row>
        <row r="7215">
          <cell r="A7215" t="str">
            <v>20.009.002-1</v>
          </cell>
          <cell r="B7215" t="str">
            <v>PINTURA DE LIGACAO</v>
          </cell>
          <cell r="C7215" t="str">
            <v>M2</v>
          </cell>
        </row>
        <row r="7216">
          <cell r="A7216" t="str">
            <v>20.009.003-0</v>
          </cell>
          <cell r="B7216" t="str">
            <v>REVESTIMENTO DO TIPO "TRATAMENTO SUPERFICIAL BETUMINOSO SIMPLES"</v>
          </cell>
          <cell r="C7216" t="str">
            <v>M2</v>
          </cell>
        </row>
        <row r="7217">
          <cell r="A7217" t="str">
            <v>20.009.004-0</v>
          </cell>
          <cell r="B7217" t="str">
            <v>REVESTIMENTO DO TIPO "TRATAMENTO SUPERFICIAL BETUMINOSO DUPLO"</v>
          </cell>
          <cell r="C7217" t="str">
            <v>M2</v>
          </cell>
        </row>
        <row r="7218">
          <cell r="A7218" t="str">
            <v>20.009.005-0</v>
          </cell>
          <cell r="B7218" t="str">
            <v>REVESTIMENTO DO TIPO "TRATAMENTO SUPERFICIAL DUPLO", P/PENETRACAO DIRETA, C/CAPA SELANTE</v>
          </cell>
          <cell r="C7218" t="str">
            <v>M2</v>
          </cell>
        </row>
        <row r="7219">
          <cell r="A7219" t="str">
            <v>20.009.006-0</v>
          </cell>
          <cell r="B7219" t="str">
            <v>REVESTIMENTO DO TIPO "TRATAMENTO SUPERFICIAL TRIPLO", P/PENETRACAO INVERSA</v>
          </cell>
          <cell r="C7219" t="str">
            <v>M2</v>
          </cell>
        </row>
        <row r="7220">
          <cell r="A7220" t="str">
            <v>20.009.007-0</v>
          </cell>
          <cell r="B7220" t="str">
            <v>BASE DE MACADAME BETUMINOSO (BASE NEGRA)</v>
          </cell>
          <cell r="C7220" t="str">
            <v>M3</v>
          </cell>
        </row>
        <row r="7221">
          <cell r="A7221" t="str">
            <v>20.009.008-0</v>
          </cell>
          <cell r="B7221" t="str">
            <v>REVESTIMENTO DO TIPO "PRE-MISTURADO A FRIO"</v>
          </cell>
          <cell r="C7221" t="str">
            <v>M3</v>
          </cell>
        </row>
        <row r="7222">
          <cell r="A7222" t="str">
            <v>20.009.012-0</v>
          </cell>
          <cell r="B7222" t="str">
            <v>REVESTIMENTO EM CONCR. BETUMINOSO USINADO A QUENTE, DE GRANULOMETRIA ABERTA, TIPO "BINDER"</v>
          </cell>
          <cell r="C7222" t="str">
            <v>M3</v>
          </cell>
        </row>
        <row r="7223">
          <cell r="A7223" t="str">
            <v>20.009.014-0</v>
          </cell>
          <cell r="B7223" t="str">
            <v>REVESTIMENTO DO TIPO "PRE-MISTURADO AREIA-BETUME A FRIO"</v>
          </cell>
          <cell r="C7223" t="str">
            <v>M3</v>
          </cell>
        </row>
        <row r="7224">
          <cell r="A7224" t="str">
            <v>20.009.015-0</v>
          </cell>
          <cell r="B7224" t="str">
            <v>REVESTIMENTO DO TIPO "PRE-MISTURADO AREIA-BETUME A QUENTE"</v>
          </cell>
          <cell r="C7224" t="str">
            <v>M3</v>
          </cell>
        </row>
        <row r="7225">
          <cell r="A7225" t="str">
            <v>20.009.016-0</v>
          </cell>
          <cell r="B7225" t="str">
            <v>ESPALHAMENTO C/MOTONIVELADORA E COMPACT. DE MIST. BETUMINOSAS</v>
          </cell>
          <cell r="C7225" t="str">
            <v>M3</v>
          </cell>
        </row>
        <row r="7226">
          <cell r="A7226" t="str">
            <v>20.009.017-0</v>
          </cell>
          <cell r="B7226" t="str">
            <v>CAPA SELANTE</v>
          </cell>
          <cell r="C7226" t="str">
            <v>M2</v>
          </cell>
        </row>
        <row r="7227">
          <cell r="A7227" t="str">
            <v>20.009.020-0</v>
          </cell>
          <cell r="B7227" t="str">
            <v>REVESTIMENTO DO TIPO "LAMA ASFALTICA FINA"</v>
          </cell>
          <cell r="C7227" t="str">
            <v>M2</v>
          </cell>
        </row>
        <row r="7228">
          <cell r="A7228" t="str">
            <v>20.009.021-0</v>
          </cell>
          <cell r="B7228" t="str">
            <v>REVESTIMENTO DO TIPO "LAMA ASFALTICA GROSSA"</v>
          </cell>
          <cell r="C7228" t="str">
            <v>M2</v>
          </cell>
        </row>
        <row r="7229">
          <cell r="A7229" t="str">
            <v>20.009.025-0</v>
          </cell>
          <cell r="B7229" t="str">
            <v>REVESTIMENTO EM CONCR.BETUMINOSO RESINADO A QUENTE,COMPREEND.PREP.,ESPALHAMENTO E COMPACT.,C/PRODUCAO USINA DE 10,00M3/H</v>
          </cell>
          <cell r="C7229" t="str">
            <v>M3</v>
          </cell>
        </row>
        <row r="7230">
          <cell r="A7230" t="str">
            <v>20.009.028-0</v>
          </cell>
          <cell r="B7230" t="str">
            <v>REVESTIMENTO EM CONCR.BETUMINOSO RESINADO A QUENTE,COMPREEND.PREP.,ESPALHAMENTO E COMPACT.,C/PRODUCAO USINA DE 14,00M3/H</v>
          </cell>
          <cell r="C7230" t="str">
            <v>M3</v>
          </cell>
        </row>
        <row r="7231">
          <cell r="A7231" t="str">
            <v>20.009.030-0</v>
          </cell>
          <cell r="B7231" t="str">
            <v>REVESTIMENTO EM CONCR.BETUMINOSO RESINADO A QUENTE,COMPREEND.PREP.,ESPALHAMENTO E COMPACT.,C/PRODUCAO USINA DE 20,00M3/H</v>
          </cell>
          <cell r="C7231" t="str">
            <v>M3</v>
          </cell>
        </row>
        <row r="7232">
          <cell r="A7232" t="str">
            <v>20.009.033-0</v>
          </cell>
          <cell r="B7232" t="str">
            <v>REVESTIMENTO EM CONCR.BETUMINOSO RESINADO A QUENTE,COMPREEND.PREP.,ESPALHAMENTO E COMPACT.,C/PRODUCAO USINA DE 25,00M3/H</v>
          </cell>
          <cell r="C7232" t="str">
            <v>M3</v>
          </cell>
        </row>
        <row r="7233">
          <cell r="A7233" t="str">
            <v>20.009.040-0</v>
          </cell>
          <cell r="B7233" t="str">
            <v>REVESTIMENTO EM CONCR. BETUMINOSO RESINADO A QUENTE, COMPREEND. APENAS O PREP. DA MIST.,C/PRODUCAO DA USINA DE 10,00M3/H</v>
          </cell>
          <cell r="C7233" t="str">
            <v>M3</v>
          </cell>
        </row>
        <row r="7234">
          <cell r="A7234" t="str">
            <v>20.009.042-0</v>
          </cell>
          <cell r="B7234" t="str">
            <v>REVESTIMENTO EM CONCR. BETUMINOSO RESINADO A QUENTE, COMPREEND. APENAS O PREP. DA MIST.,C/PRODUCAO DA USINA DE 14,00M3/H</v>
          </cell>
          <cell r="C7234" t="str">
            <v>M3</v>
          </cell>
        </row>
        <row r="7235">
          <cell r="A7235" t="str">
            <v>20.009.045-0</v>
          </cell>
          <cell r="B7235" t="str">
            <v>REVESTIMENTO EM CONCR. BETUMINOSO RESINADO A QUENTE, COMPREEND. APENAS O PREP. DA MIST.,C/PRODUCAO DA USINA DE 20,00M3/H</v>
          </cell>
          <cell r="C7235" t="str">
            <v>M3</v>
          </cell>
        </row>
        <row r="7236">
          <cell r="A7236" t="str">
            <v>20.009.048-0</v>
          </cell>
          <cell r="B7236" t="str">
            <v>REVESTIMENTO EM CONCR. BETUMINOSO RESINADO A QUENTE, COMPREEND. APENAS O PREP. DA MIST.,C/PRODUCAO DA USINA DE 25,00M3/H</v>
          </cell>
          <cell r="C7236" t="str">
            <v>M3</v>
          </cell>
        </row>
        <row r="7237">
          <cell r="A7237" t="str">
            <v>20.009.060-0</v>
          </cell>
          <cell r="B7237" t="str">
            <v>REVESTIMENTO EM CONCR. BETUMINOSO RESINADO A QUENTE, COMPREEND. ESPALHAMENTO E COMPACT.,C/PRODUCAO DA USINA DE 10,00M3/H</v>
          </cell>
          <cell r="C7237" t="str">
            <v>M3</v>
          </cell>
        </row>
        <row r="7238">
          <cell r="A7238" t="str">
            <v>20.009.063-0</v>
          </cell>
          <cell r="B7238" t="str">
            <v>REVESTIMENTO EM CONCR. BETUMINOSO RESINADO A QUENTE, COMPREEND. ESPALHAMENTO E COMPACT.,C/PRODUCAO DA USINA DE 14,00M3/H</v>
          </cell>
          <cell r="C7238" t="str">
            <v>M3</v>
          </cell>
        </row>
        <row r="7239">
          <cell r="A7239" t="str">
            <v>20.009.065-0</v>
          </cell>
          <cell r="B7239" t="str">
            <v>REVESTIMENTO EM CONCR. BETUMINOSO RESINADO A QUENTE, COMPREEND. ESPALHAMENTO E COMPACT.,C/PRODUCAO DA USINA DE 20,00M3/H</v>
          </cell>
          <cell r="C7239" t="str">
            <v>M3</v>
          </cell>
        </row>
        <row r="7240">
          <cell r="A7240" t="str">
            <v>20.009.068-0</v>
          </cell>
          <cell r="B7240" t="str">
            <v>REVESTIMENTO EM CONCR. BETUMINOSO RESINADO A QUENTE, COMPREEND. ESPALHAMENTO E COMPACT.,C/PRODUCAO DA USINA DE 25,00M3/H</v>
          </cell>
          <cell r="C7240" t="str">
            <v>M3</v>
          </cell>
        </row>
        <row r="7241">
          <cell r="A7241" t="str">
            <v>20.009.999-0</v>
          </cell>
          <cell r="B7241" t="str">
            <v>FAMILIA 20,009IMPRIMACAO DE BASE PAVIMENTO.</v>
          </cell>
        </row>
        <row r="7242">
          <cell r="A7242" t="str">
            <v>20.010.001-0</v>
          </cell>
          <cell r="B7242" t="str">
            <v>REVESTIMENTO EM PLACAS DE CONCR., C/PRODUCAO MEDIA DE 25,50M3/H</v>
          </cell>
          <cell r="C7242" t="str">
            <v>M3</v>
          </cell>
        </row>
        <row r="7243">
          <cell r="A7243" t="str">
            <v>20.010.002-0</v>
          </cell>
          <cell r="B7243" t="str">
            <v>REVESTIMENTO EM PLACAS DE CONCR., C/PRODUCAO MEDIA DE 35,00M3/H</v>
          </cell>
          <cell r="C7243" t="str">
            <v>M3</v>
          </cell>
        </row>
        <row r="7244">
          <cell r="A7244" t="str">
            <v>20.010.003-0</v>
          </cell>
          <cell r="B7244" t="str">
            <v>RECOMPOSICAO DE PLACA DE CONCR.</v>
          </cell>
          <cell r="C7244" t="str">
            <v>M3</v>
          </cell>
        </row>
        <row r="7245">
          <cell r="A7245" t="str">
            <v>20.010.004-0</v>
          </cell>
          <cell r="B7245" t="str">
            <v>LIMPEZA DE JUNTAS DE PAV. DE CONCR. ARMADO UTILIZ. AR COMPR.E POSTERIOR ENCHIMENTO C/ASF.</v>
          </cell>
          <cell r="C7245" t="str">
            <v>M</v>
          </cell>
        </row>
        <row r="7246">
          <cell r="A7246" t="str">
            <v>20.010.999-0</v>
          </cell>
          <cell r="B7246" t="str">
            <v>FAMILIA 20,010REVESTIMENTO PLACAS CONCRETO</v>
          </cell>
        </row>
        <row r="7247">
          <cell r="A7247" t="str">
            <v>20.011.001-0</v>
          </cell>
          <cell r="B7247" t="str">
            <v>BASE DE MACADAME CIMENTADO, DE MIST. PREVIA (CONCR. MAGRO)</v>
          </cell>
          <cell r="C7247" t="str">
            <v>M3</v>
          </cell>
        </row>
        <row r="7248">
          <cell r="A7248" t="str">
            <v>20.011.999-0</v>
          </cell>
          <cell r="B7248" t="str">
            <v>FAMILIA 20,011BASE MACADAME CIMENTADO</v>
          </cell>
        </row>
        <row r="7249">
          <cell r="A7249" t="str">
            <v>20.012.001-0</v>
          </cell>
          <cell r="B7249" t="str">
            <v>EXECUCAO DE BANQUETA DE SOLO, EM ATERRO, MED. PELO VOLUME DABANQUETA</v>
          </cell>
          <cell r="C7249" t="str">
            <v>M3</v>
          </cell>
        </row>
        <row r="7250">
          <cell r="A7250" t="str">
            <v>20.012.002-0</v>
          </cell>
          <cell r="B7250" t="str">
            <v>LIMPEZA MANUAL DE VALAS DE PROTECAO</v>
          </cell>
          <cell r="C7250" t="str">
            <v>M</v>
          </cell>
        </row>
        <row r="7251">
          <cell r="A7251" t="str">
            <v>20.012.003-0</v>
          </cell>
          <cell r="B7251" t="str">
            <v>CAPINA MANUAL EM SERV. ROD.</v>
          </cell>
          <cell r="C7251" t="str">
            <v>M2</v>
          </cell>
        </row>
        <row r="7252">
          <cell r="A7252" t="str">
            <v>20.012.004-0</v>
          </cell>
          <cell r="B7252" t="str">
            <v>LIMPEZA MANUAL DE MEIOS-FIOS E SARJETAS</v>
          </cell>
          <cell r="C7252" t="str">
            <v>KM</v>
          </cell>
        </row>
        <row r="7253">
          <cell r="A7253" t="str">
            <v>20.012.005-0</v>
          </cell>
          <cell r="B7253" t="str">
            <v>RETIRADA DE BALIZADORES DANIFICADOS E ASSENT. DE NOVOS</v>
          </cell>
          <cell r="C7253" t="str">
            <v>UN</v>
          </cell>
        </row>
        <row r="7254">
          <cell r="A7254" t="str">
            <v>20.012.006-0</v>
          </cell>
          <cell r="B7254" t="str">
            <v>RECOLOCACAO DE PLACA DE SINALIZACAO</v>
          </cell>
          <cell r="C7254" t="str">
            <v>UN</v>
          </cell>
        </row>
        <row r="7255">
          <cell r="A7255" t="str">
            <v>20.012.008-0</v>
          </cell>
          <cell r="B7255" t="str">
            <v>LIMPEZA MANUAL DE PONTES</v>
          </cell>
          <cell r="C7255" t="str">
            <v>M</v>
          </cell>
        </row>
        <row r="7256">
          <cell r="A7256" t="str">
            <v>20.012.009-0</v>
          </cell>
          <cell r="B7256" t="str">
            <v>REMOCAO MANUAL DE MAT. SOLTO (1ªCAT.), PROVENIENTE DE DESLIZAMENTO DE BARREIRA, EXCL. TRANSP.</v>
          </cell>
          <cell r="C7256" t="str">
            <v>M3</v>
          </cell>
        </row>
        <row r="7257">
          <cell r="A7257" t="str">
            <v>20.012.010-0</v>
          </cell>
          <cell r="B7257" t="str">
            <v>REMOCAO MANUAL DE MAT. SOLTO (1ªCAT.), PROVENIENTE DE DESLIZAMENTO DE BARREIRA, INCL. TRANSP. A 3KM</v>
          </cell>
          <cell r="C7257" t="str">
            <v>M3</v>
          </cell>
        </row>
        <row r="7258">
          <cell r="A7258" t="str">
            <v>20.012.011-0</v>
          </cell>
          <cell r="B7258" t="str">
            <v>RECOMPOSICAO MANUAL DE ATERRO</v>
          </cell>
          <cell r="C7258" t="str">
            <v>M3</v>
          </cell>
        </row>
        <row r="7259">
          <cell r="A7259" t="str">
            <v>20.012.012-0</v>
          </cell>
          <cell r="B7259" t="str">
            <v>ASSENTAMENTO DE PARALELEP.</v>
          </cell>
          <cell r="C7259" t="str">
            <v>M2</v>
          </cell>
        </row>
        <row r="7260">
          <cell r="A7260" t="str">
            <v>20.012.013-0</v>
          </cell>
          <cell r="B7260" t="str">
            <v>LIMPEZA MANUAL DE CX. RALO</v>
          </cell>
          <cell r="C7260" t="str">
            <v>UN</v>
          </cell>
        </row>
        <row r="7261">
          <cell r="A7261" t="str">
            <v>20.012.015-0</v>
          </cell>
          <cell r="B7261" t="str">
            <v>REMOCAO DE DEFENSAS MET.</v>
          </cell>
          <cell r="C7261" t="str">
            <v>M</v>
          </cell>
        </row>
        <row r="7262">
          <cell r="A7262" t="str">
            <v>20.012.020-0</v>
          </cell>
          <cell r="B7262" t="str">
            <v>RECUPERACAO DE MEIO-FIO C/ARG. DE CIM. E AREIA</v>
          </cell>
          <cell r="C7262" t="str">
            <v>M</v>
          </cell>
        </row>
        <row r="7263">
          <cell r="A7263" t="str">
            <v>20.012.025-0</v>
          </cell>
          <cell r="B7263" t="str">
            <v>LIMPEZA DE CX. COLETORA</v>
          </cell>
          <cell r="C7263" t="str">
            <v>UN</v>
          </cell>
        </row>
        <row r="7264">
          <cell r="A7264" t="str">
            <v>20.012.030-0</v>
          </cell>
          <cell r="B7264" t="str">
            <v>LIMPEZA DE DESCIDA D'AGUA EM DEGRAUS</v>
          </cell>
          <cell r="C7264" t="str">
            <v>M</v>
          </cell>
        </row>
        <row r="7265">
          <cell r="A7265" t="str">
            <v>20.012.035-0</v>
          </cell>
          <cell r="B7265" t="str">
            <v>LIMPEZA DE BUEIRO DE GREIDE</v>
          </cell>
          <cell r="C7265" t="str">
            <v>M</v>
          </cell>
        </row>
        <row r="7266">
          <cell r="A7266" t="str">
            <v>20.012.036-0</v>
          </cell>
          <cell r="B7266" t="str">
            <v>LIMPEZA DE BUEIRO DE GROTA</v>
          </cell>
          <cell r="C7266" t="str">
            <v>M</v>
          </cell>
        </row>
        <row r="7267">
          <cell r="A7267" t="str">
            <v>20.012.999-0</v>
          </cell>
          <cell r="B7267" t="str">
            <v>FAMILIA 20,012EXEC.BANQUETA D/SOLO.</v>
          </cell>
        </row>
        <row r="7268">
          <cell r="A7268" t="str">
            <v>20.013.005-0</v>
          </cell>
          <cell r="B7268" t="str">
            <v>CAMADA DE BLOQUEIO (COLCHAO), ESPALHADO E COMPR. MECANICAMENTE</v>
          </cell>
          <cell r="C7268" t="str">
            <v>M3</v>
          </cell>
        </row>
        <row r="7269">
          <cell r="A7269" t="str">
            <v>20.013.999-0</v>
          </cell>
          <cell r="B7269" t="str">
            <v>INDICE DA FAMILIA</v>
          </cell>
        </row>
        <row r="7270">
          <cell r="A7270" t="str">
            <v>20.016.003-0</v>
          </cell>
          <cell r="B7270" t="str">
            <v>RECOMPOSICAO PARCIAL DE CERCA DE ARAME FARPADO E MOIRAO</v>
          </cell>
          <cell r="C7270" t="str">
            <v>M</v>
          </cell>
        </row>
        <row r="7271">
          <cell r="A7271" t="str">
            <v>20.016.004-0</v>
          </cell>
          <cell r="B7271" t="str">
            <v>RECOMPOSICAO TOTAL DE CERCA DE ARAME FARPADO E MOIRAO DE CONCR., INCL. FORN. DOS MAT.</v>
          </cell>
          <cell r="C7271" t="str">
            <v>M</v>
          </cell>
        </row>
        <row r="7272">
          <cell r="A7272" t="str">
            <v>20.016.005-0</v>
          </cell>
          <cell r="B7272" t="str">
            <v>RECOMPOSICAO TOTAL DE CERCA DE ARAME FARPADO E MOIRAO DE CONCR., EXCL. FORN. DOS MAT.</v>
          </cell>
          <cell r="C7272" t="str">
            <v>M</v>
          </cell>
        </row>
        <row r="7273">
          <cell r="A7273" t="str">
            <v>20.016.999-0</v>
          </cell>
          <cell r="B7273" t="str">
            <v>FAMILIA 20,16CERCA DE ARAME FARPADO.</v>
          </cell>
        </row>
        <row r="7274">
          <cell r="A7274" t="str">
            <v>20.020.001-0</v>
          </cell>
          <cell r="B7274" t="str">
            <v>SARJETA DE CORTE TRIANGULAR, C/COBERT. VEGETAL, MED. 1,25M DE BASE E 0,25M DE ALT.</v>
          </cell>
          <cell r="C7274" t="str">
            <v>M</v>
          </cell>
        </row>
        <row r="7275">
          <cell r="A7275" t="str">
            <v>20.020.002-0</v>
          </cell>
          <cell r="B7275" t="str">
            <v>SARJETA DE CORTE TRIANGULAR, C/COBERT. VEGETAL, MED. 1,50M DE BASE E 0,30M DE ALT.</v>
          </cell>
          <cell r="C7275" t="str">
            <v>M</v>
          </cell>
        </row>
        <row r="7276">
          <cell r="A7276" t="str">
            <v>20.020.003-0</v>
          </cell>
          <cell r="B7276" t="str">
            <v>SARJETA DE CORTE TRIANGULAR, C/COBERT. VEGETAL, MED. 1,85M DE BASE E 0,35M DE ALT.</v>
          </cell>
          <cell r="C7276" t="str">
            <v>M</v>
          </cell>
        </row>
        <row r="7277">
          <cell r="A7277" t="str">
            <v>20.020.007-0</v>
          </cell>
          <cell r="B7277" t="str">
            <v>VALETA DE PROT., DE CORTE TRAPEZOIDAL, REVESTIM. VEGETAL, MED. 0,60M NA BASE MENOR, 1,20M NA BASE MAIOR E 0,30M DE ALT.</v>
          </cell>
          <cell r="C7277" t="str">
            <v>M</v>
          </cell>
        </row>
        <row r="7278">
          <cell r="A7278" t="str">
            <v>20.020.008-0</v>
          </cell>
          <cell r="B7278" t="str">
            <v>VALETA DE PROT., DE CORTE TRAPEZOIDAL, REVESTIM. VEGETAL, MED. 0,80M NA BASE MENOR, 1,60M NA BASE MAIOR E 0,40M DE ALT.</v>
          </cell>
          <cell r="C7278" t="str">
            <v>M</v>
          </cell>
        </row>
        <row r="7279">
          <cell r="A7279" t="str">
            <v>20.020.009-0</v>
          </cell>
          <cell r="B7279" t="str">
            <v>VALETA DE PROT. DE CORTE OU ATERRO, S/REVESTIM. (0,40M3/M)</v>
          </cell>
          <cell r="C7279" t="str">
            <v>M</v>
          </cell>
        </row>
        <row r="7280">
          <cell r="A7280" t="str">
            <v>20.020.010-0</v>
          </cell>
          <cell r="B7280" t="str">
            <v>VALETA DE PROT. DE CORTE OU ATERRO (0,40M3/M), INCL. REVESTIM. VEGETAL</v>
          </cell>
          <cell r="C7280" t="str">
            <v>M</v>
          </cell>
        </row>
        <row r="7281">
          <cell r="A7281" t="str">
            <v>20.020.999-0</v>
          </cell>
          <cell r="B7281" t="str">
            <v>FAMILIA 20,020SARJETA CORTE TRIANGULAR.</v>
          </cell>
        </row>
        <row r="7282">
          <cell r="A7282" t="str">
            <v>20.023.001-0</v>
          </cell>
          <cell r="B7282" t="str">
            <v>SARJETA CORTE OU BANQUETA EM TALUDE ESCALONADO, FORMA TRIANGULAR, REVESTIM. CONCR. SIMPLES, MED. 1,25M BASE E 0,25M ALT.</v>
          </cell>
          <cell r="C7282" t="str">
            <v>M</v>
          </cell>
        </row>
        <row r="7283">
          <cell r="A7283" t="str">
            <v>20.023.002-0</v>
          </cell>
          <cell r="B7283" t="str">
            <v>SARJETA CORTE OU BANQUETA EM TALUDE ESCALONADO, FORMA TRIANGULAR, REVESTIM. CONCR. SIMPLES, MED. 1,50M BASE E 0,30M ALT.</v>
          </cell>
          <cell r="C7283" t="str">
            <v>M</v>
          </cell>
        </row>
        <row r="7284">
          <cell r="A7284" t="str">
            <v>20.023.003-0</v>
          </cell>
          <cell r="B7284" t="str">
            <v>SARJETA CORTE OU BANQUETA EM TALUDE ESCALONADO, FORMA TRIANGULAR, REVESTIM. CONCR. SIMPLES, MED. 1,85M BASE E 0,35M ALT.</v>
          </cell>
          <cell r="C7284" t="str">
            <v>M</v>
          </cell>
        </row>
        <row r="7285">
          <cell r="A7285" t="str">
            <v>20.023.004-0</v>
          </cell>
          <cell r="B7285" t="str">
            <v>VALETA DE PROT.EM CORTE OU ATERRO,TRAPEZOIDAL,REVESTIM.CONCR.SIMPLES,MED.0,80M BASE MENOR, 2,00M BASE MAIOR E 0,60M ALT.</v>
          </cell>
          <cell r="C7285" t="str">
            <v>M</v>
          </cell>
        </row>
        <row r="7286">
          <cell r="A7286" t="str">
            <v>20.023.005-0</v>
          </cell>
          <cell r="B7286" t="str">
            <v>VALETA DE PROT.EM CORTE OU ATERRO,TRAPEZOIDAL,REVESTIM.CONCR.SIMPLES,MED.1,00M BASE MENOR, 2,20M BASE MAIOR E 0,60M ALT.</v>
          </cell>
          <cell r="C7286" t="str">
            <v>M</v>
          </cell>
        </row>
        <row r="7287">
          <cell r="A7287" t="str">
            <v>20.023.006-0</v>
          </cell>
          <cell r="B7287" t="str">
            <v>BANQUETA P/ATERRO, TRIANGULAR, DE CONCR. SIMPLES C/ 0,08M DEESP., MED. 0,42M NA BASE E 0,15M DE ALT.</v>
          </cell>
          <cell r="C7287" t="str">
            <v>M</v>
          </cell>
        </row>
        <row r="7288">
          <cell r="A7288" t="str">
            <v>20.023.007-0</v>
          </cell>
          <cell r="B7288" t="str">
            <v>SARJETA DE CORTE EM SOLO, TRAPEZOIDAL, EM CONCR. SIMPLES, MED. 1,20M NA BASE MAIOR, 0,40M NA BASE MENOR E 0,40M DE ALT.</v>
          </cell>
          <cell r="C7288" t="str">
            <v>M</v>
          </cell>
        </row>
        <row r="7289">
          <cell r="A7289" t="str">
            <v>20.023.999-0</v>
          </cell>
          <cell r="B7289" t="str">
            <v>FAMILIA 20,023SARJETA CORTE EM TALUDES.</v>
          </cell>
        </row>
        <row r="7290">
          <cell r="A7290" t="str">
            <v>20.024.001-0</v>
          </cell>
          <cell r="B7290" t="str">
            <v>SARJETA DE CORTE EM SOLO, TRAPEZOIDAL, EM CONCR. ARMADO, MED. 1,00M NA BASE MAIOR, 0,40M NA BASE MENOR E 0,60M DE ALT.</v>
          </cell>
          <cell r="C7290" t="str">
            <v>M</v>
          </cell>
        </row>
        <row r="7291">
          <cell r="A7291" t="str">
            <v>20.024.005-0</v>
          </cell>
          <cell r="B7291" t="str">
            <v>SARJETA DE CORTE EM SOLO, RETANGULAR, EM CONCR. ARMADO, MED.0,40M DE LARG. E 0,40M DE ALT.</v>
          </cell>
          <cell r="C7291" t="str">
            <v>M</v>
          </cell>
        </row>
        <row r="7292">
          <cell r="A7292" t="str">
            <v>20.024.006-0</v>
          </cell>
          <cell r="B7292" t="str">
            <v>SARJETA DE CORTE EM SOLO, RETANGULAR, EM CONCR. ARMADO, MED.0,50M DE LARG. E 0,40M DE ALT.</v>
          </cell>
          <cell r="C7292" t="str">
            <v>M</v>
          </cell>
        </row>
        <row r="7293">
          <cell r="A7293" t="str">
            <v>20.024.007-0</v>
          </cell>
          <cell r="B7293" t="str">
            <v>SARJETA DE CORTE EM SOLO, RETANGULAR, EM CONCR. ARMADO, MED.0,60M DE LARG. E 0,40M DE ALT.</v>
          </cell>
          <cell r="C7293" t="str">
            <v>M</v>
          </cell>
        </row>
        <row r="7294">
          <cell r="A7294" t="str">
            <v>20.024.008-0</v>
          </cell>
          <cell r="B7294" t="str">
            <v>SARJETA DE CORTE EM SOLO, RETANGULAR, EM CONCR. ARMADO, MED.0,80M DE LARG. E 0,50M DE ALT.</v>
          </cell>
          <cell r="C7294" t="str">
            <v>M</v>
          </cell>
        </row>
        <row r="7295">
          <cell r="A7295" t="str">
            <v>20.024.999-0</v>
          </cell>
          <cell r="B7295" t="str">
            <v>FAMILIA 20,024SARJETA CORTE EM SOLO CONC.ARMADO.</v>
          </cell>
        </row>
        <row r="7296">
          <cell r="A7296" t="str">
            <v>20.025.001-0</v>
          </cell>
          <cell r="B7296" t="str">
            <v>SARJETA DE CORTE EM ROCHA, TRAPEZOIDAL, EM CONCR. ARMADO, MED. 0,72M NA BASE MAIOR, 0,60M NA BASE MENOR E 0,60M DE ALT.</v>
          </cell>
          <cell r="C7296" t="str">
            <v>M</v>
          </cell>
        </row>
        <row r="7297">
          <cell r="A7297" t="str">
            <v>20.025.999-0</v>
          </cell>
          <cell r="B7297" t="str">
            <v>FAMILIA 20.025.SARJETA P/CORTE EM ROCHA.</v>
          </cell>
        </row>
        <row r="7298">
          <cell r="A7298" t="str">
            <v>20.026.001-0</v>
          </cell>
          <cell r="B7298" t="str">
            <v>DESCIDA D'AGUA RETANGULAR (RAPIDO) EM CONCR. ARMADO, TENDO DE BASE 0,60M E DE ALT. 0,20M, MED. PELO COMPR. REAL</v>
          </cell>
          <cell r="C7298" t="str">
            <v>M</v>
          </cell>
        </row>
        <row r="7299">
          <cell r="A7299" t="str">
            <v>20.026.002-0</v>
          </cell>
          <cell r="B7299" t="str">
            <v>DESCIDA D'AGUA RETANGULAR (RAPIDO) EM CONCR. ARMADO, TENDO DE BASE 0,80M E DE ALT. 0,30M, MED. PELO COMPR. REAL</v>
          </cell>
          <cell r="C7299" t="str">
            <v>M</v>
          </cell>
        </row>
        <row r="7300">
          <cell r="A7300" t="str">
            <v>20.026.003-0</v>
          </cell>
          <cell r="B7300" t="str">
            <v>DESCIDA D'AGUA RETANGULAR (RAPIDO) EM CONCR. ARMADO, TENDO DE BASE 1,00M E DE ALT. 0,40M, MED. PELO COMPR. REAL</v>
          </cell>
          <cell r="C7300" t="str">
            <v>M</v>
          </cell>
        </row>
        <row r="7301">
          <cell r="A7301" t="str">
            <v>20.026.007-0</v>
          </cell>
          <cell r="B7301" t="str">
            <v>DESCIDA D'AGUA, EM DEGRAUS, RETANGULAR, EM CONCR. ARMADO, FUNDO LISO, MED. 0,70M DE BASE E 0,30M DE ALT.</v>
          </cell>
          <cell r="C7301" t="str">
            <v>M</v>
          </cell>
        </row>
        <row r="7302">
          <cell r="A7302" t="str">
            <v>20.026.008-0</v>
          </cell>
          <cell r="B7302" t="str">
            <v>DESCIDA D'AGUA, EM DEGRAUS, RETANGULAR, EM CONCR. ARMADO, FUNDO LISO, MED. 0,90M DE BASE E 0,40M DE ALT.</v>
          </cell>
          <cell r="C7302" t="str">
            <v>M</v>
          </cell>
        </row>
        <row r="7303">
          <cell r="A7303" t="str">
            <v>20.026.009-0</v>
          </cell>
          <cell r="B7303" t="str">
            <v>DESCIDA D'AGUA, EM DEGRAUS, RETANGULAR, EM CONCR. ARMADO, FUNDO LISO, MED. 1,10M DE BASE E 0,50M DE ALT.</v>
          </cell>
          <cell r="C7303" t="str">
            <v>M</v>
          </cell>
        </row>
        <row r="7304">
          <cell r="A7304" t="str">
            <v>20.026.013-0</v>
          </cell>
          <cell r="B7304" t="str">
            <v>DESCIDA D'AGUA, EM DEGRAUS, RETANGULAR, EM CONCR. ARMADO, C/O FUNDO ACOMPANHANDO A FORMA DOS DEGRAUS, MED. (O,70X0,30)M</v>
          </cell>
          <cell r="C7304" t="str">
            <v>M</v>
          </cell>
        </row>
        <row r="7305">
          <cell r="A7305" t="str">
            <v>20.026.014-0</v>
          </cell>
          <cell r="B7305" t="str">
            <v>DESCIDA D'AGUA, EM DEGRAUS, RETANGULAR, EM CONCR. ARMADO, C/O FUNDO ACOMPANHANDO A FORMA DOS DEGRAUS, MED. (0,90X0,40)M</v>
          </cell>
          <cell r="C7305" t="str">
            <v>M</v>
          </cell>
        </row>
        <row r="7306">
          <cell r="A7306" t="str">
            <v>20.026.015-0</v>
          </cell>
          <cell r="B7306" t="str">
            <v>DESCIDA D'AGUA, EM DEGRAUS, RETANGULAR, EM CONCR. ARMADO, C/O FUNDO ACOMPANHANDO A FORMA DOS DEGRAUS, MED. (1,10X0,50)M</v>
          </cell>
          <cell r="C7306" t="str">
            <v>M</v>
          </cell>
        </row>
        <row r="7307">
          <cell r="A7307" t="str">
            <v>20.026.999-0</v>
          </cell>
          <cell r="B7307" t="str">
            <v>FAMILIA 20,026DESCIDA D/AGUA</v>
          </cell>
        </row>
        <row r="7308">
          <cell r="A7308" t="str">
            <v>20.027.001-0</v>
          </cell>
          <cell r="B7308" t="str">
            <v>SAIDA D'AGUA, DE 1 SO LADO, FORMANDO DE 1, ANGULO DE 30° C/O MEIO-FIO E DO OUTRO 90°, P/DESCIDA D'AGUA, DE (0,70X0,30)M</v>
          </cell>
          <cell r="C7308" t="str">
            <v>UN</v>
          </cell>
        </row>
        <row r="7309">
          <cell r="A7309" t="str">
            <v>20.027.002-0</v>
          </cell>
          <cell r="B7309" t="str">
            <v>SAIDA D'AGUA, DE 1 SO LADO, FORMANDO DE 1, ANGULO DE 30° C/O MEIO-FIO E DO OUTRO 90°, P/DESCIDA D'AGUA, DE (0,90X0,40)M</v>
          </cell>
          <cell r="C7309" t="str">
            <v>UN</v>
          </cell>
        </row>
        <row r="7310">
          <cell r="A7310" t="str">
            <v>20.027.003-0</v>
          </cell>
          <cell r="B7310" t="str">
            <v>SAIDA D'AGUA, DE 1 SO LADO, FORMANDO DE 1, ANGULO DE 30° C/O MEIO-FIO E DO OUTRO 90°, P/DESCIDA D'AGUA, DE (1,10X0,50)M</v>
          </cell>
          <cell r="C7310" t="str">
            <v>UN</v>
          </cell>
        </row>
        <row r="7311">
          <cell r="A7311" t="str">
            <v>20.027.004-0</v>
          </cell>
          <cell r="B7311" t="str">
            <v>SAIDA D'AGUA, DOS 2 LADOS, FORMANDO DE 1, ANGULO DE 30° C/ OMEIO-FIO E DO OUTRO 90°, P/DESCIDA D'AGUA, DE 0,70 X 0,30M</v>
          </cell>
          <cell r="C7311" t="str">
            <v>UN</v>
          </cell>
        </row>
        <row r="7312">
          <cell r="A7312" t="str">
            <v>20.027.005-0</v>
          </cell>
          <cell r="B7312" t="str">
            <v>SAIDA D'AGUA, DOS 2 LADOS, FORMANDO DE 1, ANGULO DE 30° C/ OMEIO-FIO E DO OUTRO 90°, P/DESCIDA D'AGUA, DE (0,90X0,40)M</v>
          </cell>
          <cell r="C7312" t="str">
            <v>UN</v>
          </cell>
        </row>
        <row r="7313">
          <cell r="A7313" t="str">
            <v>20.027.006-0</v>
          </cell>
          <cell r="B7313" t="str">
            <v>SAIDA D'AGUA, DOS 2 LADOS, FORMANDO DE 1, ANGULO DE 30° C/ OMEIO-FIO E DO OUTRO 90°, P/DESCIDA D'AGUA, DE (1,10X0,50)M</v>
          </cell>
          <cell r="C7313" t="str">
            <v>UN</v>
          </cell>
        </row>
        <row r="7314">
          <cell r="A7314" t="str">
            <v>20.027.999-0</v>
          </cell>
          <cell r="B7314" t="str">
            <v>FAMILIA 20,027SAIDA D/AGUA</v>
          </cell>
        </row>
        <row r="7315">
          <cell r="A7315" t="str">
            <v>20.028.001-0</v>
          </cell>
          <cell r="B7315" t="str">
            <v>CAIXA COLETORA PRISMATICA RETANGULAR, EM CONCR. ARMADO, MED.DE BASE (1,00 X 1,30)M E 1,60M DE ALT.</v>
          </cell>
          <cell r="C7315" t="str">
            <v>UN</v>
          </cell>
        </row>
        <row r="7316">
          <cell r="A7316" t="str">
            <v>20.028.002-0</v>
          </cell>
          <cell r="B7316" t="str">
            <v>CAIXA COLETORA PRISMATICA RETANGULAR, EM CONCR. ARMADO, MED.DE BASE (1,00 X 1,30)M E 1,80M DE ALT.</v>
          </cell>
          <cell r="C7316" t="str">
            <v>UN</v>
          </cell>
        </row>
        <row r="7317">
          <cell r="A7317" t="str">
            <v>20.028.003-0</v>
          </cell>
          <cell r="B7317" t="str">
            <v>CAIXA COLETORA PRISMATICA RETANGULAR, EM CONCR. ARMADO, MED.DE BASE (1,00 X 1,30)M E 2,00M DE ALT.</v>
          </cell>
          <cell r="C7317" t="str">
            <v>UN</v>
          </cell>
        </row>
        <row r="7318">
          <cell r="A7318" t="str">
            <v>20.028.004-0</v>
          </cell>
          <cell r="B7318" t="str">
            <v>CAIXA COLETORA PRISMATICA RETANGULAR, EM CONCR. ARMADO, MED.DE BASE (1,00 X 1,30)M E 2,20M DE ALT.</v>
          </cell>
          <cell r="C7318" t="str">
            <v>UN</v>
          </cell>
        </row>
        <row r="7319">
          <cell r="A7319" t="str">
            <v>20.028.005-0</v>
          </cell>
          <cell r="B7319" t="str">
            <v>CAIXA COLETORA PRISMATICA RETANGULAR, EM CONCR. ARMADO, MED.DE BASE (1,00 X 1,30)M E 2,40M DE ALT.</v>
          </cell>
          <cell r="C7319" t="str">
            <v>UN</v>
          </cell>
        </row>
        <row r="7320">
          <cell r="A7320" t="str">
            <v>20.028.006-0</v>
          </cell>
          <cell r="B7320" t="str">
            <v>CAIXA COLETORA PRISMATICA RETANGULAR, EM CONCR. ARMADO, MED.DE BASE (1,00 X 1,30)M E 2,60M DE ALT.</v>
          </cell>
          <cell r="C7320" t="str">
            <v>UN</v>
          </cell>
        </row>
        <row r="7321">
          <cell r="A7321" t="str">
            <v>20.028.010-0</v>
          </cell>
          <cell r="B7321" t="str">
            <v>SAIDA D'AGUA P/DRENOS TRANSVERSAIS, EM CONCR. ARMADO, MED. EXT. (1,15X0,60)M DE BASE, PAREDE ALT.VARIAVEL (0,10 A 1,00)M</v>
          </cell>
          <cell r="C7321" t="str">
            <v>UN</v>
          </cell>
        </row>
        <row r="7322">
          <cell r="A7322" t="str">
            <v>20.028.014-0</v>
          </cell>
          <cell r="B7322" t="str">
            <v>DISSIPADOR DE ENERGIA TIPO, EM CONCR. ARMADO, MED. (1,70 X 1,15)M DE BASE E 0,50M DE ALT.</v>
          </cell>
          <cell r="C7322" t="str">
            <v>UN</v>
          </cell>
        </row>
        <row r="7323">
          <cell r="A7323" t="str">
            <v>20.028.015-0</v>
          </cell>
          <cell r="B7323" t="str">
            <v>DISSIPADOR DE ENERGIA TIPO, EM CONCR. ARMADO, MED. (1,90 X 1,15)M DE BASE E 0,50M DE ALT.</v>
          </cell>
          <cell r="C7323" t="str">
            <v>UN</v>
          </cell>
        </row>
        <row r="7324">
          <cell r="A7324" t="str">
            <v>20.028.016-0</v>
          </cell>
          <cell r="B7324" t="str">
            <v>DISSIPADOR DE ENERGIA TIPO, EM CONCR. ARMADO, MED. (2,10 X 1,15)M DE BASE E 0,50M DE ALT.</v>
          </cell>
          <cell r="C7324" t="str">
            <v>UN</v>
          </cell>
        </row>
        <row r="7325">
          <cell r="A7325" t="str">
            <v>20.028.020-0</v>
          </cell>
          <cell r="B7325" t="str">
            <v>TAMPA P/CX. COLETORA, EM CONCR. ARMADO (ESP. DE 6CM)</v>
          </cell>
          <cell r="C7325" t="str">
            <v>M2</v>
          </cell>
        </row>
        <row r="7326">
          <cell r="A7326" t="str">
            <v>20.028.999-0</v>
          </cell>
          <cell r="B7326" t="str">
            <v>FAMILIA 20,028CAIXA COLETORA PRISMATICA</v>
          </cell>
        </row>
        <row r="7327">
          <cell r="A7327" t="str">
            <v>20.029.001-0</v>
          </cell>
          <cell r="B7327" t="str">
            <v>DISSIPADOR DE ENERGIA EM PEDRA ARGAMASSADA, MED. P/VOLUME DEPEDRA ARGAMASSADA</v>
          </cell>
          <cell r="C7327" t="str">
            <v>M3</v>
          </cell>
        </row>
        <row r="7328">
          <cell r="A7328" t="str">
            <v>20.029.999-0</v>
          </cell>
          <cell r="B7328" t="str">
            <v>FAMILIA 20,029DISSIPADOR ENERGIA</v>
          </cell>
        </row>
        <row r="7329">
          <cell r="A7329" t="str">
            <v>20.030.001-0</v>
          </cell>
          <cell r="B7329" t="str">
            <v>DRENO PROFUNDO P/CORTE EM SOLO, MED. NAS BASES 0,60M E 0,70M, DIAM. DO TUBO 200MM</v>
          </cell>
          <cell r="C7329" t="str">
            <v>M</v>
          </cell>
        </row>
        <row r="7330">
          <cell r="A7330" t="str">
            <v>20.030.002-0</v>
          </cell>
          <cell r="B7330" t="str">
            <v>DRENO PROFUNDO P/CORTE EM SOLO, MED. NAS BASES O,65M E 0,75M, DIAM. DO TUBO 300MM</v>
          </cell>
          <cell r="C7330" t="str">
            <v>M</v>
          </cell>
        </row>
        <row r="7331">
          <cell r="A7331" t="str">
            <v>20.030.003-0</v>
          </cell>
          <cell r="B7331" t="str">
            <v>DRENO PROFUNDO P/CORTE EM SOLO, MED. NAS BASES 0,70M E 0,80M, DIAM. DO TUBO 400MM</v>
          </cell>
          <cell r="C7331" t="str">
            <v>M</v>
          </cell>
        </row>
        <row r="7332">
          <cell r="A7332" t="str">
            <v>20.030.999-0</v>
          </cell>
          <cell r="B7332" t="str">
            <v>FAMILIA 20,030DRENO PROFUNDO</v>
          </cell>
        </row>
        <row r="7333">
          <cell r="A7333" t="str">
            <v>20.031.001-0</v>
          </cell>
          <cell r="B7333" t="str">
            <v>DRENO PROFUNDO P/CORTE EM SOLO, MED. NAS BASES 0,60M E 0,70M, DIAM. DO TUBO 200MM, EXCL. FORN. DO TUBO</v>
          </cell>
          <cell r="C7333" t="str">
            <v>M</v>
          </cell>
        </row>
        <row r="7334">
          <cell r="A7334" t="str">
            <v>20.031.002-0</v>
          </cell>
          <cell r="B7334" t="str">
            <v>DRENO PROFUNDO P/CORTE EM SOLO, MED. NAS BASES 0,65M E 0,75M, DIAM. DO TUBO 300MM, EXCL. FORN. DO TUBO</v>
          </cell>
          <cell r="C7334" t="str">
            <v>M</v>
          </cell>
        </row>
        <row r="7335">
          <cell r="A7335" t="str">
            <v>20.031.003-0</v>
          </cell>
          <cell r="B7335" t="str">
            <v>DRENO PROFUNDO P/CORTE EM SOLO, MED. NAS BASES 0,70M E 0,80M, DIAM. DO TUBO 400MM, EXCL. FORN. DO TUBO</v>
          </cell>
          <cell r="C7335" t="str">
            <v>M</v>
          </cell>
        </row>
        <row r="7336">
          <cell r="A7336" t="str">
            <v>20.031.999-0</v>
          </cell>
          <cell r="B7336" t="str">
            <v>FAMILIA 20,031DRENO S/FORNECIMENTO</v>
          </cell>
        </row>
        <row r="7337">
          <cell r="A7337" t="str">
            <v>20.032.001-0</v>
          </cell>
          <cell r="B7337" t="str">
            <v>DRENO PROFUNDO P/CORTE EM ROCHA, MED. NAS BASES 0,30M E 0,40M, DIAM. DO TUBO 200MM</v>
          </cell>
          <cell r="C7337" t="str">
            <v>M</v>
          </cell>
        </row>
        <row r="7338">
          <cell r="A7338" t="str">
            <v>20.032.002-0</v>
          </cell>
          <cell r="B7338" t="str">
            <v>DRENO PROFUNDO P/CORTE EM ROCHA, MED. NAS BASES 0,40M E 0,50M, DIAM. DO TUBO 300MM</v>
          </cell>
          <cell r="C7338" t="str">
            <v>M</v>
          </cell>
        </row>
        <row r="7339">
          <cell r="A7339" t="str">
            <v>20.032.003-0</v>
          </cell>
          <cell r="B7339" t="str">
            <v>DRENO PROFUNDO P/CORTE DE ROCHA, MED. NAS BASES 0,50M E 0,60M, DIAM. DO TUBO 400MM</v>
          </cell>
          <cell r="C7339" t="str">
            <v>M</v>
          </cell>
        </row>
        <row r="7340">
          <cell r="A7340" t="str">
            <v>20.032.999-0</v>
          </cell>
          <cell r="B7340" t="str">
            <v>FAMILIA 20,032DRENO P/CORTE EM ROCHA 0,30X0,40X0,60M</v>
          </cell>
        </row>
        <row r="7341">
          <cell r="A7341" t="str">
            <v>20.033.001-0</v>
          </cell>
          <cell r="B7341" t="str">
            <v>DRENO PROFUNDO P/CORTE EM ROCHA, MED. NAS BASES 0,30M E 0,40M, DIAM. DO TUBO 200MM, EXCL. FORN. DO TUBO</v>
          </cell>
          <cell r="C7341" t="str">
            <v>M</v>
          </cell>
        </row>
        <row r="7342">
          <cell r="A7342" t="str">
            <v>20.033.002-0</v>
          </cell>
          <cell r="B7342" t="str">
            <v>DRENO PROFUNDO P/CORTE EM ROCHA, MED. NAS BASES 0,40M E 0,50M, DIAM. DO TUBO 300MM, EXCL. FORN. DO TUBO</v>
          </cell>
          <cell r="C7342" t="str">
            <v>M</v>
          </cell>
        </row>
        <row r="7343">
          <cell r="A7343" t="str">
            <v>20.033.003-0</v>
          </cell>
          <cell r="B7343" t="str">
            <v>DRENO PROFUNDO P/CORTE EM ROCHA, MED. NAS BASES 0,50M E 0,60M, DIAM. DO TUBO 400MM, EXCL. FORN. DO TUBO</v>
          </cell>
          <cell r="C7343" t="str">
            <v>M</v>
          </cell>
        </row>
        <row r="7344">
          <cell r="A7344" t="str">
            <v>20.033.999-0</v>
          </cell>
          <cell r="B7344" t="str">
            <v>FAMILIA 20,033IDEM 20.032 EXCL TUBO</v>
          </cell>
        </row>
        <row r="7345">
          <cell r="A7345" t="str">
            <v>20.034.001-0</v>
          </cell>
          <cell r="B7345" t="str">
            <v>DRENO PROFUNDO P/CORTE EM SOLO, MED. NAS BASES 0,60M E 0,70M, DIAM. DO TUBO 200MM, C/MANTA GEOTEXTIL</v>
          </cell>
          <cell r="C7345" t="str">
            <v>M</v>
          </cell>
        </row>
        <row r="7346">
          <cell r="A7346" t="str">
            <v>20.034.002-0</v>
          </cell>
          <cell r="B7346" t="str">
            <v>DRENO PROFUNDO P/CORTE EM SOLO, MED. NAS BASES 0,65M E 0,75M, DIAM. DO TUBO 300MM, C/MANTA GEOTEXTIL</v>
          </cell>
          <cell r="C7346" t="str">
            <v>M</v>
          </cell>
        </row>
        <row r="7347">
          <cell r="A7347" t="str">
            <v>20.034.003-0</v>
          </cell>
          <cell r="B7347" t="str">
            <v>DRENO PROFUNDO P/CORTE EM SOLO, MED. NAS BASES 0,70M E 0,80M, DIAM. DO TUBO 400MM, C/MANTA GEOTEXTIL</v>
          </cell>
          <cell r="C7347" t="str">
            <v>M</v>
          </cell>
        </row>
        <row r="7348">
          <cell r="A7348" t="str">
            <v>20.034.999-0</v>
          </cell>
          <cell r="B7348" t="str">
            <v>FAMILIA 20,034IDEM 20.030,00 BIDIM</v>
          </cell>
        </row>
        <row r="7349">
          <cell r="A7349" t="str">
            <v>20.035.001-0</v>
          </cell>
          <cell r="B7349" t="str">
            <v>DRENO PROFUNDO P/CORTE EM SOLO, MED. NAS BASES 0,60M E 0,70M, DIAM. DO TUBO 200MM, C/MANTA GEOTEXTIL, EXCL. FORN.DO TUBO</v>
          </cell>
          <cell r="C7349" t="str">
            <v>M</v>
          </cell>
        </row>
        <row r="7350">
          <cell r="A7350" t="str">
            <v>20.035.002-0</v>
          </cell>
          <cell r="B7350" t="str">
            <v>DRENO PROFUNDO P/CORTE EM SOLO, MED. NAS BASES 0,65M E 0,75M, DIAM. DO TUBO 300MM, C/MANTA GEOTEXTIL, EXCL. FORN.DO TUBO</v>
          </cell>
          <cell r="C7350" t="str">
            <v>M</v>
          </cell>
        </row>
        <row r="7351">
          <cell r="A7351" t="str">
            <v>20.035.003-0</v>
          </cell>
          <cell r="B7351" t="str">
            <v>DRENO PROFUNDO P/CORTE EM SOLO, MED. NAS BASES 0,70M E 0,80M, DIAM. DO TUBO 400MM, C/MANTA GEOTEXTIL, EXCL. FORN.DO TUBO</v>
          </cell>
          <cell r="C7351" t="str">
            <v>M</v>
          </cell>
        </row>
        <row r="7352">
          <cell r="A7352" t="str">
            <v>20.035.999-0</v>
          </cell>
          <cell r="B7352" t="str">
            <v>FAMILIA 20,035IDEM 20.031,00 COM BIDIM</v>
          </cell>
        </row>
        <row r="7353">
          <cell r="A7353" t="str">
            <v>20.036.001-0</v>
          </cell>
          <cell r="B7353" t="str">
            <v>DRENO PROFUNDO P/CORTE EM ROCHA, MED. NAS BASES 0,30M E 0,40M, DIAM. DO TUBO 200MM, C/MANTA GEOTEXTIL, EXCL.FORN.DO TUBO</v>
          </cell>
          <cell r="C7353" t="str">
            <v>M</v>
          </cell>
        </row>
        <row r="7354">
          <cell r="A7354" t="str">
            <v>20.036.002-0</v>
          </cell>
          <cell r="B7354" t="str">
            <v>DRENO PROFUNDO P/CORTE EM ROCHA, MED. NAS BASES 0,40M E 0,50M, DIAM. DO TUBO 300MM, C/MANTA GEOTEXTIL, EXCL.FORN.DO TUBO</v>
          </cell>
          <cell r="C7354" t="str">
            <v>M</v>
          </cell>
        </row>
        <row r="7355">
          <cell r="A7355" t="str">
            <v>20.036.003-0</v>
          </cell>
          <cell r="B7355" t="str">
            <v>DRENO PROFUNDO P/CORTE EM ROCHA, MED. NAS BASES 0,50M E 0,60M, DIAM. DO TUBO 400MM, C/MANTA GEOTEXTIL, EXCL.FORN.DO TUBO</v>
          </cell>
          <cell r="C7355" t="str">
            <v>M</v>
          </cell>
        </row>
        <row r="7356">
          <cell r="A7356" t="str">
            <v>20.036.999-0</v>
          </cell>
          <cell r="B7356" t="str">
            <v>FAMILIA 20,036IDEM 20.032,00 COM BIDIM</v>
          </cell>
        </row>
        <row r="7357">
          <cell r="A7357" t="str">
            <v>20.037.001-0</v>
          </cell>
          <cell r="B7357" t="str">
            <v>DRENO PROFUNDO P/CORTE EM ROCHA, MED. NAS BASES 0,30M E 0,40M, DIAM. DO TUBO 200MM, C/MANTA GEOTEXTIL, EXCL.FORN.DO TUBO</v>
          </cell>
          <cell r="C7357" t="str">
            <v>M</v>
          </cell>
        </row>
        <row r="7358">
          <cell r="A7358" t="str">
            <v>20.037.002-0</v>
          </cell>
          <cell r="B7358" t="str">
            <v>DRENO PROFUNDO P/CORTE EM ROCHA, MED. NAS BASES 0,40M E 0,50M, DIAM. DO TUBO 300MM, C/MANTA GEOTEXTIL, EXCL.FORN.DO TUBO</v>
          </cell>
          <cell r="C7358" t="str">
            <v>M</v>
          </cell>
        </row>
        <row r="7359">
          <cell r="A7359" t="str">
            <v>20.037.003-0</v>
          </cell>
          <cell r="B7359" t="str">
            <v>DRENO PROFUNDO P/CORTE EM ROCHA, MED. NAS BASES 0,50M E 0,60M, DIAM. DO TUBO 400MM, C/MANTA GEOTEXTIL, EXCL.FORN.DO TUBO</v>
          </cell>
          <cell r="C7359" t="str">
            <v>M</v>
          </cell>
        </row>
        <row r="7360">
          <cell r="A7360" t="str">
            <v>20.037.999-0</v>
          </cell>
          <cell r="B7360" t="str">
            <v>FAMILIA 20,037IDEM 20.033,00 COM BIDIM</v>
          </cell>
        </row>
        <row r="7361">
          <cell r="A7361" t="str">
            <v>20.040.002-0</v>
          </cell>
          <cell r="B7361" t="str">
            <v>DEFENSA MET., MOD. SEMI-MALEAVEL SIMPLES GALV., COMPR. DO CONJ. DE 4,00M, EXCL. A DEFENSA</v>
          </cell>
          <cell r="C7361" t="str">
            <v>M</v>
          </cell>
        </row>
        <row r="7362">
          <cell r="A7362" t="str">
            <v>20.040.003-0</v>
          </cell>
          <cell r="B7362" t="str">
            <v>DEFENSA MET., MOD. SEMI-MALEAVEL DUPLA GALV., COMPR. DO CONJ. DE 4,00M, EXCL. A DEFENSA</v>
          </cell>
          <cell r="C7362" t="str">
            <v>M</v>
          </cell>
        </row>
        <row r="7363">
          <cell r="A7363" t="str">
            <v>20.040.005-0</v>
          </cell>
          <cell r="B7363" t="str">
            <v>DEFENSA MET., MOD. MALEAVEL SIMPLES GALV., COMPR. DO CONJ. DE 4,00M, EXCL. A DEFENSA</v>
          </cell>
          <cell r="C7363" t="str">
            <v>M</v>
          </cell>
        </row>
        <row r="7364">
          <cell r="A7364" t="str">
            <v>20.040.008-0</v>
          </cell>
          <cell r="B7364" t="str">
            <v>DEFENSA MET., MOD. MALEAVEL DUPLA GALV., COMPR. DO CONJ. DE4,00M, EXCL. A DEFENSA</v>
          </cell>
          <cell r="C7364" t="str">
            <v>M</v>
          </cell>
        </row>
        <row r="7365">
          <cell r="A7365" t="str">
            <v>20.040.999-0</v>
          </cell>
          <cell r="B7365" t="str">
            <v>INDICE DA FAMILIA</v>
          </cell>
        </row>
        <row r="7366">
          <cell r="A7366" t="str">
            <v>20.041.002-0</v>
          </cell>
          <cell r="B7366" t="str">
            <v>DEFENSA MET., MOD. SEMI-MALEAVEL SIMPLES GALV.</v>
          </cell>
          <cell r="C7366" t="str">
            <v>M</v>
          </cell>
        </row>
        <row r="7367">
          <cell r="A7367" t="str">
            <v>20.041.003-0</v>
          </cell>
          <cell r="B7367" t="str">
            <v>DEFENSA MET., MOD. SEMI-MALEAVEL DUPLA GALV.</v>
          </cell>
          <cell r="C7367" t="str">
            <v>M</v>
          </cell>
        </row>
        <row r="7368">
          <cell r="A7368" t="str">
            <v>20.041.005-0</v>
          </cell>
          <cell r="B7368" t="str">
            <v>DEFENSA MET., MOD. MALEAVEL SIMPLES GALV.</v>
          </cell>
          <cell r="C7368" t="str">
            <v>M</v>
          </cell>
        </row>
        <row r="7369">
          <cell r="A7369" t="str">
            <v>20.041.008-0</v>
          </cell>
          <cell r="B7369" t="str">
            <v>DEFENSA MET., MOD. MALEAVEL DUPLA GALV.</v>
          </cell>
          <cell r="C7369" t="str">
            <v>M</v>
          </cell>
        </row>
        <row r="7370">
          <cell r="A7370" t="str">
            <v>20.041.999-0</v>
          </cell>
          <cell r="B7370" t="str">
            <v>INDICE DA FAMILIA</v>
          </cell>
        </row>
        <row r="7371">
          <cell r="A7371" t="str">
            <v>20.067.019-0</v>
          </cell>
          <cell r="B7371" t="str">
            <v>BOCA P/BUEIRO SIMPLES, TUBULAR, DE CONCR., DIAM. DE 0,40M, EM CONCR. CICLOPICO</v>
          </cell>
          <cell r="C7371" t="str">
            <v>UN</v>
          </cell>
        </row>
        <row r="7372">
          <cell r="A7372" t="str">
            <v>20.067.020-0</v>
          </cell>
          <cell r="B7372" t="str">
            <v>BOCA P/BUEIRO SIMPLES, TUBULAR, DE CONCR., DIAM. DE 0,60M, EM CONCR. CICLOPICO</v>
          </cell>
          <cell r="C7372" t="str">
            <v>UN</v>
          </cell>
        </row>
        <row r="7373">
          <cell r="A7373" t="str">
            <v>20.067.021-0</v>
          </cell>
          <cell r="B7373" t="str">
            <v>BOCA P/BUEIRO SIMPLES, TUBULAR, DE CONCR., DIAM. DE 0,80M, EM CONCR. CICLOPICO</v>
          </cell>
          <cell r="C7373" t="str">
            <v>UN</v>
          </cell>
        </row>
        <row r="7374">
          <cell r="A7374" t="str">
            <v>20.067.022-0</v>
          </cell>
          <cell r="B7374" t="str">
            <v>BOCA P/BUEIRO SIMPLES, TUBULAR, DE CONCR., DIAM. DE 1,00M, EM CONCR. CICLOPICO</v>
          </cell>
          <cell r="C7374" t="str">
            <v>UN</v>
          </cell>
        </row>
        <row r="7375">
          <cell r="A7375" t="str">
            <v>20.067.023-0</v>
          </cell>
          <cell r="B7375" t="str">
            <v>BOCA P/BUEIRO SIMPLES, TUBULAR, DE CONCR., DIAM. DE 1,20M, EM CONCR. CICLOPICO</v>
          </cell>
          <cell r="C7375" t="str">
            <v>UN</v>
          </cell>
        </row>
        <row r="7376">
          <cell r="A7376" t="str">
            <v>20.067.026-0</v>
          </cell>
          <cell r="B7376" t="str">
            <v>BOCA P/BUEIRO DUPLO, TUBULAR, DE CONCR., DIAM. DE 0,40M, EMCONCR. CICLOPICO</v>
          </cell>
          <cell r="C7376" t="str">
            <v>UN</v>
          </cell>
        </row>
        <row r="7377">
          <cell r="A7377" t="str">
            <v>20.067.027-0</v>
          </cell>
          <cell r="B7377" t="str">
            <v>BOCA P/BUEIRO DUPLO, TUBULAR, DE CONCR., DIAM. DE 0,60M, EMCONCR. CICLOPICO</v>
          </cell>
          <cell r="C7377" t="str">
            <v>UN</v>
          </cell>
        </row>
        <row r="7378">
          <cell r="A7378" t="str">
            <v>20.067.028-0</v>
          </cell>
          <cell r="B7378" t="str">
            <v>BOCA P/BUEIRO DUPLO, TUBULAR, DE CONCR., DIAM. DE 0,80M, EMCONCR. CICLOPICO</v>
          </cell>
          <cell r="C7378" t="str">
            <v>UN</v>
          </cell>
        </row>
        <row r="7379">
          <cell r="A7379" t="str">
            <v>20.067.029-0</v>
          </cell>
          <cell r="B7379" t="str">
            <v>BOCA P/BUEIRO DUPLO, TUBULAR, DE CONCR., DIAM. DE 1,00M, EMCONCR. CICLOPICO</v>
          </cell>
          <cell r="C7379" t="str">
            <v>UN</v>
          </cell>
        </row>
        <row r="7380">
          <cell r="A7380" t="str">
            <v>20.067.030-0</v>
          </cell>
          <cell r="B7380" t="str">
            <v>BOCA P/BUEIRO DUPLO, TUBULAR, DE CONCR., DIAM. DE 1,20M, EMCONCR. CICLOPICO</v>
          </cell>
          <cell r="C7380" t="str">
            <v>UN</v>
          </cell>
        </row>
        <row r="7381">
          <cell r="A7381" t="str">
            <v>20.067.033-0</v>
          </cell>
          <cell r="B7381" t="str">
            <v>BOCA P/BUEIRO TRIPLO, TUBULAR, DE CONCR., DIAM. DE 0,40M, EMCONCR. CICLOPICO</v>
          </cell>
          <cell r="C7381" t="str">
            <v>UN</v>
          </cell>
        </row>
        <row r="7382">
          <cell r="A7382" t="str">
            <v>20.067.034-0</v>
          </cell>
          <cell r="B7382" t="str">
            <v>BOCA P/BUEIRO TRIPLO, TUBULAR, DE CONCR., DIAM. DE 0,60M, EMCONCR. CICLOPICO</v>
          </cell>
          <cell r="C7382" t="str">
            <v>UN</v>
          </cell>
        </row>
        <row r="7383">
          <cell r="A7383" t="str">
            <v>20.067.035-0</v>
          </cell>
          <cell r="B7383" t="str">
            <v>BOCA P/BUEIRO TRIPLO, TUBULAR, DE CONCR., DIAM. DE 0,80M, EMCONCR. CICLOPICO</v>
          </cell>
          <cell r="C7383" t="str">
            <v>UN</v>
          </cell>
        </row>
        <row r="7384">
          <cell r="A7384" t="str">
            <v>20.067.036-0</v>
          </cell>
          <cell r="B7384" t="str">
            <v>BOCA P/BUEIRO TRIPLO, TUBULAR, DE CONCR., DIAM. DE 1,00M, EMCONCR. CICLOPICO</v>
          </cell>
          <cell r="C7384" t="str">
            <v>UN</v>
          </cell>
        </row>
        <row r="7385">
          <cell r="A7385" t="str">
            <v>20.067.037-0</v>
          </cell>
          <cell r="B7385" t="str">
            <v>BOCA P/BUEIRO TRIPLO, TUBULAR, DE CONCR., DIAM. DE 1,20M, EMCONCR. CICLOPICO</v>
          </cell>
          <cell r="C7385" t="str">
            <v>UN</v>
          </cell>
        </row>
        <row r="7386">
          <cell r="A7386" t="str">
            <v>20.067.038-0</v>
          </cell>
          <cell r="B7386" t="str">
            <v>BOCA P/BUEIRO SIMPLES, MULTI-PLATE, CIRCULAR, C/DIAM. DE 1,90M, EM CONCR. ARMADO 15MPA</v>
          </cell>
          <cell r="C7386" t="str">
            <v>UN</v>
          </cell>
        </row>
        <row r="7387">
          <cell r="A7387" t="str">
            <v>20.067.039-0</v>
          </cell>
          <cell r="B7387" t="str">
            <v>BOCA P/BUEIRO DUPLO, MULTI-PLATE, CIRCULAR, C/DIAM. DE 1,90M, EM CONCR. ARMADO 15MPA</v>
          </cell>
          <cell r="C7387" t="str">
            <v>UN</v>
          </cell>
        </row>
        <row r="7388">
          <cell r="A7388" t="str">
            <v>20.067.040-0</v>
          </cell>
          <cell r="B7388" t="str">
            <v>BOCA P/BUEIRO TRIPLO, MULTI-PLATE, CIRCULAR, C/DIAM. DE 1,90M, EM CONCR. ARMADO 15MPA</v>
          </cell>
          <cell r="C7388" t="str">
            <v>UN</v>
          </cell>
        </row>
        <row r="7389">
          <cell r="A7389" t="str">
            <v>20.067.041-0</v>
          </cell>
          <cell r="B7389" t="str">
            <v>BOCA P/BUEIRO SIMPLES, MULTI-PLATE, CIRCULAR, C/DIAM. DE 2,30M, EM CONCR. ARMADO 15MPA</v>
          </cell>
          <cell r="C7389" t="str">
            <v>UN</v>
          </cell>
        </row>
        <row r="7390">
          <cell r="A7390" t="str">
            <v>20.067.042-0</v>
          </cell>
          <cell r="B7390" t="str">
            <v>BOCA P/BUEIRO DUPLO, MULTI-PLATE, CIRCULAR, C/DIAM. DE 2,30M, EM CONCR. ARMADO 15MPA</v>
          </cell>
          <cell r="C7390" t="str">
            <v>UN</v>
          </cell>
        </row>
        <row r="7391">
          <cell r="A7391" t="str">
            <v>20.067.043-0</v>
          </cell>
          <cell r="B7391" t="str">
            <v>BOCA P/BUEIRO TRIPLO, MULTI-PLATE, CIRCULAR, C/DIAM. DE 2,30M, EM CONCR. ARMADO 15MPA</v>
          </cell>
          <cell r="C7391" t="str">
            <v>UN</v>
          </cell>
        </row>
        <row r="7392">
          <cell r="A7392" t="str">
            <v>20.067.044-0</v>
          </cell>
          <cell r="B7392" t="str">
            <v>BOCA P/BUEIRO SIMPLES, MULTI-PLATE, CIRCULAR, C/DIAM. DE 2,65M, EM CONCR. ARMADO 15MPA</v>
          </cell>
          <cell r="C7392" t="str">
            <v>UN</v>
          </cell>
        </row>
        <row r="7393">
          <cell r="A7393" t="str">
            <v>20.067.045-0</v>
          </cell>
          <cell r="B7393" t="str">
            <v>BOCA P/BUEIRO DUPLO, MULTI-PLATE, CIRCULAR, C/DIAM. DE 2,65M, EM CONCR. ARMADO 15MPA</v>
          </cell>
          <cell r="C7393" t="str">
            <v>UN</v>
          </cell>
        </row>
        <row r="7394">
          <cell r="A7394" t="str">
            <v>20.067.046-0</v>
          </cell>
          <cell r="B7394" t="str">
            <v>BOCA P/BUEIRO TRIPLO, MULTI-PLATE, CIRCULAR, C/DIAM. DE 2,65M, EM CONCR. ARMADO 15MPA</v>
          </cell>
          <cell r="C7394" t="str">
            <v>UN</v>
          </cell>
        </row>
        <row r="7395">
          <cell r="A7395" t="str">
            <v>20.067.047-0</v>
          </cell>
          <cell r="B7395" t="str">
            <v>BOCA P/BUEIRO SIMPLES, MULTI-PLATE, CIRCULAR, C/DIAM. DE 3,05M, EM CONCR. ARMADO 15MPA</v>
          </cell>
          <cell r="C7395" t="str">
            <v>UN</v>
          </cell>
        </row>
        <row r="7396">
          <cell r="A7396" t="str">
            <v>20.067.048-0</v>
          </cell>
          <cell r="B7396" t="str">
            <v>BOCA P/BUEIRO DUPLO, MULTI-PLATE, CIRCULAR, C/DIAM. DE 3,05M, EM CONCR. ARMADO 15MPA</v>
          </cell>
          <cell r="C7396" t="str">
            <v>UN</v>
          </cell>
        </row>
        <row r="7397">
          <cell r="A7397" t="str">
            <v>20.067.049-0</v>
          </cell>
          <cell r="B7397" t="str">
            <v>BOCA P/BUEIRO TRIPLO, MULTI-PLATE, CIRCULAR, C/DIAM. DE 3,05M, EM CONCR. ARMADO 15MPA</v>
          </cell>
          <cell r="C7397" t="str">
            <v>UN</v>
          </cell>
        </row>
        <row r="7398">
          <cell r="A7398" t="str">
            <v>20.067.050-0</v>
          </cell>
          <cell r="B7398" t="str">
            <v>BOCA P/BUEIRO SIMPLES, MULTI-PLATE, LENTICULAR, C/ 1,85M DEVAO E 1,40M DE ALT., EM CONCR. ARMADO 15MPa</v>
          </cell>
          <cell r="C7398" t="str">
            <v>UN</v>
          </cell>
        </row>
        <row r="7399">
          <cell r="A7399" t="str">
            <v>20.067.051-0</v>
          </cell>
          <cell r="B7399" t="str">
            <v>BOCA P/BUEIRO DUPLO, MULTI-PLATE, LENTICULAR, C/ 1,85M DE VAO E 1,40M DE ALT., EM CONCR. ARMADO 15MPA</v>
          </cell>
          <cell r="C7399" t="str">
            <v>UN</v>
          </cell>
        </row>
        <row r="7400">
          <cell r="A7400" t="str">
            <v>20.067.052-0</v>
          </cell>
          <cell r="B7400" t="str">
            <v>BOCA P/BUEIRO TRIPLO, MULTI-PLATE, LENTICULAR, C/ 1,85M DE VAO E 1,40M DE ALT., EM CONCR. ARMADO 15MPA</v>
          </cell>
          <cell r="C7400" t="str">
            <v>UN</v>
          </cell>
        </row>
        <row r="7401">
          <cell r="A7401" t="str">
            <v>20.067.053-0</v>
          </cell>
          <cell r="B7401" t="str">
            <v>BOCA P/BUEIRO SIMPLES, MULTI-PLATE, LENTICULAR, C/ 2,20M DEVAO E 1,70M DE ALT., EM CONCR. ARMADO 15MPa</v>
          </cell>
          <cell r="C7401" t="str">
            <v>UN</v>
          </cell>
        </row>
        <row r="7402">
          <cell r="A7402" t="str">
            <v>20.067.054-0</v>
          </cell>
          <cell r="B7402" t="str">
            <v>BOCA P/BUEIRO DUPLO, MULTI-PLATE, LENTICULAR, C/ 2,20M DE VAO E 1,70M DE ALT., EM CONCR. ARMADO 15MPA</v>
          </cell>
          <cell r="C7402" t="str">
            <v>UN</v>
          </cell>
        </row>
        <row r="7403">
          <cell r="A7403" t="str">
            <v>20.067.055-0</v>
          </cell>
          <cell r="B7403" t="str">
            <v>BOCA P/BUEIRO TRIPLO, MULTI-PLATE, LENTICULAR, C/ 2,20M DE VAO E 1,70M DE ALT., EM CONCR. ARMADO 15MPA</v>
          </cell>
          <cell r="C7403" t="str">
            <v>UN</v>
          </cell>
        </row>
        <row r="7404">
          <cell r="A7404" t="str">
            <v>20.067.056-0</v>
          </cell>
          <cell r="B7404" t="str">
            <v>BOCA P/BUEIRO SIMPLES, MULTI-PLATE, LENTICULAR, C/ 2,85M DEVAO E 1,85M DE ALT., EM CONCR. ARMADO 15MPa</v>
          </cell>
          <cell r="C7404" t="str">
            <v>UN</v>
          </cell>
        </row>
        <row r="7405">
          <cell r="A7405" t="str">
            <v>20.067.057-0</v>
          </cell>
          <cell r="B7405" t="str">
            <v>BOCA P/BUEIRO DUPLO, MULTI-PLATE, LENTICULAR, C/ 2,85M DE VAO E 1,85M DE ALT., EM CONCR. ARMADO 15MPA</v>
          </cell>
          <cell r="C7405" t="str">
            <v>UN</v>
          </cell>
        </row>
        <row r="7406">
          <cell r="A7406" t="str">
            <v>20.067.058-0</v>
          </cell>
          <cell r="B7406" t="str">
            <v>BOCA P/BUEIRO TRIPLO, MULTI-PLATE, LENTICULAR, C/ 2,85M DE VAO E 1,85M DE ALT., EM CONCR. ARMADO 15MPA</v>
          </cell>
          <cell r="C7406" t="str">
            <v>UN</v>
          </cell>
        </row>
        <row r="7407">
          <cell r="A7407" t="str">
            <v>20.067.999-0</v>
          </cell>
          <cell r="B7407" t="str">
            <v>FAMILIA 20,067BOCA P/BUEIRO</v>
          </cell>
        </row>
        <row r="7408">
          <cell r="A7408" t="str">
            <v>20.070.001-0</v>
          </cell>
          <cell r="B7408" t="str">
            <v>BUEIRO SIMPLES, TUBULAR, DIAM. DE 0,40M, C/ALT. DE REATERRODE 0,80M</v>
          </cell>
          <cell r="C7408" t="str">
            <v>M</v>
          </cell>
        </row>
        <row r="7409">
          <cell r="A7409" t="str">
            <v>20.070.002-0</v>
          </cell>
          <cell r="B7409" t="str">
            <v>BUEIRO SIMPLES, TUBULAR, DIAM. DE 0,40M, C/ALT. DE REATERRODE 1,50M</v>
          </cell>
          <cell r="C7409" t="str">
            <v>M</v>
          </cell>
        </row>
        <row r="7410">
          <cell r="A7410" t="str">
            <v>20.070.003-0</v>
          </cell>
          <cell r="B7410" t="str">
            <v>BUEIRO SIMPLES, TUBULAR, DIAM. DE 0,40M, C/ALT. DE REATERRODE 3,00M</v>
          </cell>
          <cell r="C7410" t="str">
            <v>M</v>
          </cell>
        </row>
        <row r="7411">
          <cell r="A7411" t="str">
            <v>20.070.004-0</v>
          </cell>
          <cell r="B7411" t="str">
            <v>BUEIRO SIMPLES, TUBULAR, DIAM. DE 0,40M, C/ALT. DE REATERRODE 4,00M</v>
          </cell>
          <cell r="C7411" t="str">
            <v>M</v>
          </cell>
        </row>
        <row r="7412">
          <cell r="A7412" t="str">
            <v>20.070.008-0</v>
          </cell>
          <cell r="B7412" t="str">
            <v>BUEIRO DUPLO, TUBULAR, DIAM. DE 0,40M, C/ALT. DE REATERRO DE0,80M</v>
          </cell>
          <cell r="C7412" t="str">
            <v>M</v>
          </cell>
        </row>
        <row r="7413">
          <cell r="A7413" t="str">
            <v>20.070.009-0</v>
          </cell>
          <cell r="B7413" t="str">
            <v>BUEIRO DUPLO, TUBULAR, DIAM. DE 0,40M, C/ALT. DE REATERRO DE1,50M</v>
          </cell>
          <cell r="C7413" t="str">
            <v>M</v>
          </cell>
        </row>
        <row r="7414">
          <cell r="A7414" t="str">
            <v>20.070.010-0</v>
          </cell>
          <cell r="B7414" t="str">
            <v>BUEIRO DUPLO, TUBULAR, DIAM. DE 0,40M, C/ALT. DE REATERRO DE3,00M</v>
          </cell>
          <cell r="C7414" t="str">
            <v>M</v>
          </cell>
        </row>
        <row r="7415">
          <cell r="A7415" t="str">
            <v>20.070.011-0</v>
          </cell>
          <cell r="B7415" t="str">
            <v>BUEIRO DUPLO, TUBULAR, DIAM. DE 0,40M, C/ALT. DE REATERRO DE4,00M</v>
          </cell>
          <cell r="C7415" t="str">
            <v>M</v>
          </cell>
        </row>
        <row r="7416">
          <cell r="A7416" t="str">
            <v>20.070.015-0</v>
          </cell>
          <cell r="B7416" t="str">
            <v>BUEIRO TRIPLO, TUBULAR, DIAM. DE 0,40M, C/ALT. DE REATERRO DE 0,80M</v>
          </cell>
          <cell r="C7416" t="str">
            <v>M</v>
          </cell>
        </row>
        <row r="7417">
          <cell r="A7417" t="str">
            <v>20.070.016-0</v>
          </cell>
          <cell r="B7417" t="str">
            <v>BUEIRO TRIPLO, TUBULAR, DIAM. DE 0,40M, C/ALT. DE REATERRO DE 1,50M</v>
          </cell>
          <cell r="C7417" t="str">
            <v>M</v>
          </cell>
        </row>
        <row r="7418">
          <cell r="A7418" t="str">
            <v>20.070.017-0</v>
          </cell>
          <cell r="B7418" t="str">
            <v>BUEIRO TRIPLO, TUBULAR, DIAM. DE 0,40M, C/ALT. DE REATERRO DE 3,00M</v>
          </cell>
          <cell r="C7418" t="str">
            <v>M</v>
          </cell>
        </row>
        <row r="7419">
          <cell r="A7419" t="str">
            <v>20.070.018-0</v>
          </cell>
          <cell r="B7419" t="str">
            <v>BUEIRO TRIPLO, TUBULAR, DIAM. DE 0,40M, C/ALT. DE REATERRO DE 4,00M</v>
          </cell>
          <cell r="C7419" t="str">
            <v>M</v>
          </cell>
        </row>
        <row r="7420">
          <cell r="A7420" t="str">
            <v>20.070.022-0</v>
          </cell>
          <cell r="B7420" t="str">
            <v>BUEIRO SIMPLES, TUBULAR, DIAM. DE 0,60M, C/ALT. DE REATERRODE 0,80M</v>
          </cell>
          <cell r="C7420" t="str">
            <v>M</v>
          </cell>
        </row>
        <row r="7421">
          <cell r="A7421" t="str">
            <v>20.070.023-0</v>
          </cell>
          <cell r="B7421" t="str">
            <v>BUEIRO SIMPLES, TUBULAR, DIAM. DE 0,60M, C/ALT. DE REATERRODE 1,50M</v>
          </cell>
          <cell r="C7421" t="str">
            <v>M</v>
          </cell>
        </row>
        <row r="7422">
          <cell r="A7422" t="str">
            <v>20.070.024-0</v>
          </cell>
          <cell r="B7422" t="str">
            <v>BUEIRO SIMPLES, TUBULAR, DIAM. DE 0,60M, C/ALT. DE REATERRODE 3,00M</v>
          </cell>
          <cell r="C7422" t="str">
            <v>M</v>
          </cell>
        </row>
        <row r="7423">
          <cell r="A7423" t="str">
            <v>20.070.025-0</v>
          </cell>
          <cell r="B7423" t="str">
            <v>BUEIRO SIMPLES, TUBULAR, DIAM. DE 0,60M, C/ALT. DE REATERRODE 4,00M</v>
          </cell>
          <cell r="C7423" t="str">
            <v>M</v>
          </cell>
        </row>
        <row r="7424">
          <cell r="A7424" t="str">
            <v>20.070.029-0</v>
          </cell>
          <cell r="B7424" t="str">
            <v>BUEIRO DUPLO, TUBULAR, DIAM. DE 0,60M, C/ALT. DE REATERRO DE0,80M</v>
          </cell>
          <cell r="C7424" t="str">
            <v>M</v>
          </cell>
        </row>
        <row r="7425">
          <cell r="A7425" t="str">
            <v>20.070.030-0</v>
          </cell>
          <cell r="B7425" t="str">
            <v>BUEIRO DUPLO, TUBULAR, DIAM. DE 0,60M, C/ALT. DE REATERRO DE1,50M</v>
          </cell>
          <cell r="C7425" t="str">
            <v>M</v>
          </cell>
        </row>
        <row r="7426">
          <cell r="A7426" t="str">
            <v>20.070.031-0</v>
          </cell>
          <cell r="B7426" t="str">
            <v>BUEIRO DUPLO, TUBULAR, DIAM. DE 0,60M, C/ALT. DE REATERRO DE3,00M</v>
          </cell>
          <cell r="C7426" t="str">
            <v>M</v>
          </cell>
        </row>
        <row r="7427">
          <cell r="A7427" t="str">
            <v>20.070.032-0</v>
          </cell>
          <cell r="B7427" t="str">
            <v>BUEIRO DUPLO, TUBULAR, DIAM. DE 0,60M, C/ALT. DE REATERRO DE4,00M</v>
          </cell>
          <cell r="C7427" t="str">
            <v>M</v>
          </cell>
        </row>
        <row r="7428">
          <cell r="A7428" t="str">
            <v>20.070.036-0</v>
          </cell>
          <cell r="B7428" t="str">
            <v>BUEIRO TRIPLO, TUBULAR, DIAM. DE 0,60M, C/ALT. DE REATERRO DE 0,80M</v>
          </cell>
          <cell r="C7428" t="str">
            <v>M</v>
          </cell>
        </row>
        <row r="7429">
          <cell r="A7429" t="str">
            <v>20.070.037-0</v>
          </cell>
          <cell r="B7429" t="str">
            <v>BUEIRO TRIPLO, TUBULAR, DIAM. DE 0,60M, C/ALT. DE REATERRO DE 1,50M</v>
          </cell>
          <cell r="C7429" t="str">
            <v>M</v>
          </cell>
        </row>
        <row r="7430">
          <cell r="A7430" t="str">
            <v>20.070.038-0</v>
          </cell>
          <cell r="B7430" t="str">
            <v>BUEIRO TRIPLO, TUBULAR, DIAM. DE 0,60M, C/ALT. DE REATERRO DE 3,00M</v>
          </cell>
          <cell r="C7430" t="str">
            <v>M</v>
          </cell>
        </row>
        <row r="7431">
          <cell r="A7431" t="str">
            <v>20.070.039-0</v>
          </cell>
          <cell r="B7431" t="str">
            <v>BUEIRO TRIPLO, TUBULAR, DIAM. DE 0,60M, C/ALT. DE REATERRO DE 4,00M</v>
          </cell>
          <cell r="C7431" t="str">
            <v>M</v>
          </cell>
        </row>
        <row r="7432">
          <cell r="A7432" t="str">
            <v>20.070.999-0</v>
          </cell>
          <cell r="B7432" t="str">
            <v>FAMILIA 20,070BUEIRO SIMPLES</v>
          </cell>
        </row>
        <row r="7433">
          <cell r="A7433" t="str">
            <v>20.071.001-0</v>
          </cell>
          <cell r="B7433" t="str">
            <v>BUEIRO SIMPLES, TUBULAR, DIAM. DE 0,80M, C/ALT. DE REATERRODE 0,80M</v>
          </cell>
          <cell r="C7433" t="str">
            <v>M</v>
          </cell>
        </row>
        <row r="7434">
          <cell r="A7434" t="str">
            <v>20.071.002-0</v>
          </cell>
          <cell r="B7434" t="str">
            <v>BUEIRO SIMPLES, TUBULAR, DIAM. DE 0,80M, C/ALT. DE REATERRODE 1,50M</v>
          </cell>
          <cell r="C7434" t="str">
            <v>M</v>
          </cell>
        </row>
        <row r="7435">
          <cell r="A7435" t="str">
            <v>20.071.003-0</v>
          </cell>
          <cell r="B7435" t="str">
            <v>BUEIRO SIMPLES, TUBULAR, DIAM. DE 0,80M, C/ALT. DE REATERRODE 3,00M</v>
          </cell>
          <cell r="C7435" t="str">
            <v>M</v>
          </cell>
        </row>
        <row r="7436">
          <cell r="A7436" t="str">
            <v>20.071.004-0</v>
          </cell>
          <cell r="B7436" t="str">
            <v>BUEIRO SIMPLES, TUBULAR, DIAM. DE 0,80M, C/ALT. DE REATERRODE 4,00M</v>
          </cell>
          <cell r="C7436" t="str">
            <v>M</v>
          </cell>
        </row>
        <row r="7437">
          <cell r="A7437" t="str">
            <v>20.071.008-0</v>
          </cell>
          <cell r="B7437" t="str">
            <v>BUEIRO DUPLO, TUBULAR, DIAM. DE 0,80M, C/ALT. DE REATERRO DE0,80M</v>
          </cell>
          <cell r="C7437" t="str">
            <v>M</v>
          </cell>
        </row>
        <row r="7438">
          <cell r="A7438" t="str">
            <v>20.071.009-0</v>
          </cell>
          <cell r="B7438" t="str">
            <v>BUEIRO DUPLO, TUBULAR, DIAM. DE 0,80M, C/ALT. DE REATERRO DE1,50M</v>
          </cell>
          <cell r="C7438" t="str">
            <v>M</v>
          </cell>
        </row>
        <row r="7439">
          <cell r="A7439" t="str">
            <v>20.071.010-0</v>
          </cell>
          <cell r="B7439" t="str">
            <v>BUEIRO DUPLO, TUBULAR, DIAM. DE 0,80M, C/ALT. DE REATERRO DE3,00M</v>
          </cell>
          <cell r="C7439" t="str">
            <v>M</v>
          </cell>
        </row>
        <row r="7440">
          <cell r="A7440" t="str">
            <v>20.071.011-0</v>
          </cell>
          <cell r="B7440" t="str">
            <v>BUEIRO DUPLO, TUBULAR, DIAM. DE 0,80M, C/ALT. DE REATERRO DE4,00M</v>
          </cell>
          <cell r="C7440" t="str">
            <v>M</v>
          </cell>
        </row>
        <row r="7441">
          <cell r="A7441" t="str">
            <v>20.071.015-0</v>
          </cell>
          <cell r="B7441" t="str">
            <v>BUEIRO TRIPLO, TUBULAR, DIAM. DE 0,80M, C/ALT. DE REATERRO DE 0,80M</v>
          </cell>
          <cell r="C7441" t="str">
            <v>M</v>
          </cell>
        </row>
        <row r="7442">
          <cell r="A7442" t="str">
            <v>20.071.016-0</v>
          </cell>
          <cell r="B7442" t="str">
            <v>BUEIRO TRIPLO, TUBULAR, DIAM. DE 0,80M, C/ALT. DE REATERRO DE 1,50M</v>
          </cell>
          <cell r="C7442" t="str">
            <v>M</v>
          </cell>
        </row>
        <row r="7443">
          <cell r="A7443" t="str">
            <v>20.071.017-0</v>
          </cell>
          <cell r="B7443" t="str">
            <v>BUEIRO TRIPLO, TUBULAR, DIAM. DE 0,80M, C/ALT. DE REATERRO DE 3,00M</v>
          </cell>
          <cell r="C7443" t="str">
            <v>M</v>
          </cell>
        </row>
        <row r="7444">
          <cell r="A7444" t="str">
            <v>20.071.018-0</v>
          </cell>
          <cell r="B7444" t="str">
            <v>BUEIRO TRIPLO, TUBULAR, DIAM. DE 0,80M, C/ALT. DE REATERRO DE 4,00M</v>
          </cell>
          <cell r="C7444" t="str">
            <v>M</v>
          </cell>
        </row>
        <row r="7445">
          <cell r="A7445" t="str">
            <v>20.071.022-0</v>
          </cell>
          <cell r="B7445" t="str">
            <v>BUEIRO SIMPLES, TUBULAR, DIAM. DE 1,00M, C/ALT. DE REATERRODE 0,80M</v>
          </cell>
          <cell r="C7445" t="str">
            <v>M</v>
          </cell>
        </row>
        <row r="7446">
          <cell r="A7446" t="str">
            <v>20.071.023-0</v>
          </cell>
          <cell r="B7446" t="str">
            <v>BUEIRO SIMPLES, TUBULAR, DIAM. DE 1,00M, C/ALT. DE REATERRODE 1,50M</v>
          </cell>
          <cell r="C7446" t="str">
            <v>M</v>
          </cell>
        </row>
        <row r="7447">
          <cell r="A7447" t="str">
            <v>20.071.024-0</v>
          </cell>
          <cell r="B7447" t="str">
            <v>BUEIRO SIMPLES, TUBULAR, DIAM. DE 1,00M, C/ALT. DE REATERRODE 3,00M</v>
          </cell>
          <cell r="C7447" t="str">
            <v>M</v>
          </cell>
        </row>
        <row r="7448">
          <cell r="A7448" t="str">
            <v>20.071.025-0</v>
          </cell>
          <cell r="B7448" t="str">
            <v>BUEIRO SIMPLES, TUBULAR, DIAM. DE 1,00M, C/ALT. DE REATERRODE 4,00M</v>
          </cell>
          <cell r="C7448" t="str">
            <v>M</v>
          </cell>
        </row>
        <row r="7449">
          <cell r="A7449" t="str">
            <v>20.071.029-0</v>
          </cell>
          <cell r="B7449" t="str">
            <v>BUEIRO DUPLO, TUBULAR, DIAM. DE 1,00M, C/ALT. DE REATERRO DE0,80M</v>
          </cell>
          <cell r="C7449" t="str">
            <v>M</v>
          </cell>
        </row>
        <row r="7450">
          <cell r="A7450" t="str">
            <v>20.071.030-0</v>
          </cell>
          <cell r="B7450" t="str">
            <v>BUEIRO DUPLO, TUBULAR, DIAM. DE 1,00M, C/ALT. DE REATERRO DE1,50M</v>
          </cell>
          <cell r="C7450" t="str">
            <v>M</v>
          </cell>
        </row>
        <row r="7451">
          <cell r="A7451" t="str">
            <v>20.071.031-0</v>
          </cell>
          <cell r="B7451" t="str">
            <v>BUEIRO DUPLO, TUBULAR, DIAM. DE 1,00M, C/ALT. DE REATERRO DE3,00M</v>
          </cell>
          <cell r="C7451" t="str">
            <v>M</v>
          </cell>
        </row>
        <row r="7452">
          <cell r="A7452" t="str">
            <v>20.071.032-0</v>
          </cell>
          <cell r="B7452" t="str">
            <v>BUEIRO DUPLO, TUBULAR, DIAM. DE 1,00M, C/ALT. DE REATERRO DE4,00M</v>
          </cell>
          <cell r="C7452" t="str">
            <v>M</v>
          </cell>
        </row>
        <row r="7453">
          <cell r="A7453" t="str">
            <v>20.071.036-0</v>
          </cell>
          <cell r="B7453" t="str">
            <v>BUEIRO TRIPLO, TUBULAR, DIAM. DE 1,00M, C/ALT. DE REATERRO DE 0,80M</v>
          </cell>
          <cell r="C7453" t="str">
            <v>M</v>
          </cell>
        </row>
        <row r="7454">
          <cell r="A7454" t="str">
            <v>20.071.037-0</v>
          </cell>
          <cell r="B7454" t="str">
            <v>BUEIRO TRIPLO, TUBULAR, DIAM. DE 1,00M, C/ALT. DE REATERRO DE 1,50M</v>
          </cell>
          <cell r="C7454" t="str">
            <v>M</v>
          </cell>
        </row>
        <row r="7455">
          <cell r="A7455" t="str">
            <v>20.071.038-0</v>
          </cell>
          <cell r="B7455" t="str">
            <v>BUEIRO TRIPLO, TUBULAR, DIAM. DE 1,00M, C/ALT. DE REATERRO DE 3,00M</v>
          </cell>
          <cell r="C7455" t="str">
            <v>M</v>
          </cell>
        </row>
        <row r="7456">
          <cell r="A7456" t="str">
            <v>20.071.039-0</v>
          </cell>
          <cell r="B7456" t="str">
            <v>BUEIRO TRIPLO, TUBULAR, DIAM. DE 1,00M, C/ALT. DE REATERRO DE 4,00M</v>
          </cell>
          <cell r="C7456" t="str">
            <v>M</v>
          </cell>
        </row>
        <row r="7457">
          <cell r="A7457" t="str">
            <v>20.071.043-0</v>
          </cell>
          <cell r="B7457" t="str">
            <v>BUEIRO SIMPLES, TUBULAR, DIAM. DE 1,20M, C/ALT. DE REATERRODE 0,80M</v>
          </cell>
          <cell r="C7457" t="str">
            <v>M</v>
          </cell>
        </row>
        <row r="7458">
          <cell r="A7458" t="str">
            <v>20.071.044-0</v>
          </cell>
          <cell r="B7458" t="str">
            <v>BUEIRO SIMPLES, TUBULAR, DIAM. DE 1,20M, C/ALT. DE REATERRODE 1,50M</v>
          </cell>
          <cell r="C7458" t="str">
            <v>M</v>
          </cell>
        </row>
        <row r="7459">
          <cell r="A7459" t="str">
            <v>20.071.045-0</v>
          </cell>
          <cell r="B7459" t="str">
            <v>BUEIRO SIMPLES TUBULAR, DIAM. DE 1,20M, C/ALT. DE REATERRO DE 3,00M</v>
          </cell>
          <cell r="C7459" t="str">
            <v>M</v>
          </cell>
        </row>
        <row r="7460">
          <cell r="A7460" t="str">
            <v>20.071.046-0</v>
          </cell>
          <cell r="B7460" t="str">
            <v>BUEIRO SIMPLES, TUBULAR, DIAM. DE 1,20M, C/ALT. DE REATERRODE 4,00M</v>
          </cell>
          <cell r="C7460" t="str">
            <v>M</v>
          </cell>
        </row>
        <row r="7461">
          <cell r="A7461" t="str">
            <v>20.071.050-0</v>
          </cell>
          <cell r="B7461" t="str">
            <v>BUEIRO DUPLO, TUBULAR, DIAM. DE 1,20M, C/ALT. DE REATERRO DE0,80M</v>
          </cell>
          <cell r="C7461" t="str">
            <v>M</v>
          </cell>
        </row>
        <row r="7462">
          <cell r="A7462" t="str">
            <v>20.071.051-0</v>
          </cell>
          <cell r="B7462" t="str">
            <v>BUEIRO DUPLO, TUBULAR, DIAM. DE 1,20M, C/ALT. DE REATERRO DE1,50M</v>
          </cell>
          <cell r="C7462" t="str">
            <v>M</v>
          </cell>
        </row>
        <row r="7463">
          <cell r="A7463" t="str">
            <v>20.071.052-0</v>
          </cell>
          <cell r="B7463" t="str">
            <v>BUEIRO DUPLO, TUBULAR, DIAM. DE 1,20M, C/ALT. DE REATERRO DE3,00M</v>
          </cell>
          <cell r="C7463" t="str">
            <v>M</v>
          </cell>
        </row>
        <row r="7464">
          <cell r="A7464" t="str">
            <v>20.071.053-0</v>
          </cell>
          <cell r="B7464" t="str">
            <v>BUEIRO DUPLO, TUBULAR, DIAM. DE 1,20M, C/ALT. DE REATERRO DE4,00M</v>
          </cell>
          <cell r="C7464" t="str">
            <v>M</v>
          </cell>
        </row>
        <row r="7465">
          <cell r="A7465" t="str">
            <v>20.071.057-0</v>
          </cell>
          <cell r="B7465" t="str">
            <v>BUEIRO TRIPLO, TUBULAR, DIAM. DE 1,20M, C/ALT. DE REATERRO DE 0,80M</v>
          </cell>
          <cell r="C7465" t="str">
            <v>M</v>
          </cell>
        </row>
        <row r="7466">
          <cell r="A7466" t="str">
            <v>20.071.058-0</v>
          </cell>
          <cell r="B7466" t="str">
            <v>BUEIRO TRIPLO, TUBULAR, DIAM. DE 1,20M, C/ALT. DE REATERRO DE 1,50M</v>
          </cell>
          <cell r="C7466" t="str">
            <v>M</v>
          </cell>
        </row>
        <row r="7467">
          <cell r="A7467" t="str">
            <v>20.071.059-0</v>
          </cell>
          <cell r="B7467" t="str">
            <v>BUEIRO TRIPLO, TUBULAR, DIAM. DE 1,20M, C/ALT. DE REATERRO DE 3,00M</v>
          </cell>
          <cell r="C7467" t="str">
            <v>M</v>
          </cell>
        </row>
        <row r="7468">
          <cell r="A7468" t="str">
            <v>20.071.060-0</v>
          </cell>
          <cell r="B7468" t="str">
            <v>BUEIRO TRIPLO, TUBULAR, DIAM. DE 1,20M, C/ALT. DE REATERRO DE 4,00M</v>
          </cell>
          <cell r="C7468" t="str">
            <v>M</v>
          </cell>
        </row>
        <row r="7469">
          <cell r="A7469" t="str">
            <v>20.071.999-0</v>
          </cell>
          <cell r="B7469" t="str">
            <v>FAMILIA 20,071BUEIRO SIMPLES (CA-1)</v>
          </cell>
        </row>
        <row r="7470">
          <cell r="A7470" t="str">
            <v>20.080.001-0</v>
          </cell>
          <cell r="B7470" t="str">
            <v>BUEIRO CELULAR SIMPLES, DE CONCR. ARMADO, DE (1,50 x 1,50)M,PAREDES C/ESP. DE 15CM, ALT. DE REATERRO ENTRE 1,50M E 2,50M</v>
          </cell>
          <cell r="C7470" t="str">
            <v>M</v>
          </cell>
        </row>
        <row r="7471">
          <cell r="A7471" t="str">
            <v>20.080.002-0</v>
          </cell>
          <cell r="B7471" t="str">
            <v>BUEIRO CELULAR SIMPLES, DE CONCR. ARMADO, DE (1,50 x 1,50)M,PAREDES C/ESP. DE 15CM, ALT. DE REATERRO ENTRE 2,50M E 5,00M</v>
          </cell>
          <cell r="C7471" t="str">
            <v>M</v>
          </cell>
        </row>
        <row r="7472">
          <cell r="A7472" t="str">
            <v>20.080.003-0</v>
          </cell>
          <cell r="B7472" t="str">
            <v>BUEIRO CELULAR SIMPLES, DE CONCR. ARMADO, DE (1,50 x 1,50)M,PAREDES C/ESP. DE 15CM, ALT. DE REATERRO ENTRE 5,00M E 7,50M</v>
          </cell>
          <cell r="C7472" t="str">
            <v>M</v>
          </cell>
        </row>
        <row r="7473">
          <cell r="A7473" t="str">
            <v>20.080.004-0</v>
          </cell>
          <cell r="B7473" t="str">
            <v>BUEIRO CELULAR SIMPLES, DE CONCR. ARMADO, DE (1,50 x 1,50)M,PAREDES C/ESP. DE 20CM, ALT.DE REATERRO ENTRE 7,50M E 10,00M</v>
          </cell>
          <cell r="C7473" t="str">
            <v>M</v>
          </cell>
        </row>
        <row r="7474">
          <cell r="A7474" t="str">
            <v>20.080.005-0</v>
          </cell>
          <cell r="B7474" t="str">
            <v>BUEIRO CELULAR SIMPLES, DE CONCR. ARMADO, DE (1,50 x 1,50)M,PAREDES C/ESP.DE 20CM, ALT.DE REATERRO ENTRE 10,00M E 12,50M</v>
          </cell>
          <cell r="C7474" t="str">
            <v>M</v>
          </cell>
        </row>
        <row r="7475">
          <cell r="A7475" t="str">
            <v>20.080.006-0</v>
          </cell>
          <cell r="B7475" t="str">
            <v>BUEIRO CELULAR SIMPLES, DE CONCR. ARMADO, DE (2,00 x 2,00)M,PAREDES C/ESP. DE 15CM, ALT.DE REATERRO ENTRE 1,50M E 2,50M</v>
          </cell>
          <cell r="C7475" t="str">
            <v>M</v>
          </cell>
        </row>
        <row r="7476">
          <cell r="A7476" t="str">
            <v>20.080.007-0</v>
          </cell>
          <cell r="B7476" t="str">
            <v>BUEIRO CELULAR SIMPLES, DE CONCR. ARMADO, DE (2,00 x 2,00)M,PAREDES C/ESP. DE 20CM, ALT.DE REATERRO ENTRE 2,50M E 5,00M</v>
          </cell>
          <cell r="C7476" t="str">
            <v>M</v>
          </cell>
        </row>
        <row r="7477">
          <cell r="A7477" t="str">
            <v>20.080.008-0</v>
          </cell>
          <cell r="B7477" t="str">
            <v>BUEIRO CELULAR SIMPLES, DE CONCR. ARMADO, DE (2,00 x 2,00)M,PAREDES C/ESP. DE 20CM, ALT. DE REATERRO ENTRE 5,00M E 7,50M</v>
          </cell>
          <cell r="C7477" t="str">
            <v>M</v>
          </cell>
        </row>
        <row r="7478">
          <cell r="A7478" t="str">
            <v>20.080.009-0</v>
          </cell>
          <cell r="B7478" t="str">
            <v>BUEIRO CELULAR SIMPLES, DE CONCR. ARMADO, DE (2,00 x 2,00)M,PAREDES C/ESP. DE 25CM, ALT.DE REATERRO ENTRE 7,50M E 10,00M</v>
          </cell>
          <cell r="C7478" t="str">
            <v>M</v>
          </cell>
        </row>
        <row r="7479">
          <cell r="A7479" t="str">
            <v>20.080.010-0</v>
          </cell>
          <cell r="B7479" t="str">
            <v>BUEIRO CELULAR SIMPLES, DE CONCR. ARMADO, DE (2,00 x 2,00)M,PAREDES C/ESP. DE 25CM,ALT.DE REATERRO ENTRE 10,00M E 12,50M</v>
          </cell>
          <cell r="C7479" t="str">
            <v>M</v>
          </cell>
        </row>
        <row r="7480">
          <cell r="A7480" t="str">
            <v>20.080.011-0</v>
          </cell>
          <cell r="B7480" t="str">
            <v>BUEIRO CELULAR SIMPLES, DE CONCR. ARMADO, DE (2,50 x 2,50)M,PAREDES C/ESP. DE 20CM, ALT.DE REATERRO ENTRE 1,50M E 2,50M</v>
          </cell>
          <cell r="C7480" t="str">
            <v>M</v>
          </cell>
        </row>
        <row r="7481">
          <cell r="A7481" t="str">
            <v>20.080.012-0</v>
          </cell>
          <cell r="B7481" t="str">
            <v>BUEIRO CELULAR SIMPLES, DE CONCR. ARMADO, DE (2,50 x 2,50)M,PAREDES C/ESP. DE 20CM, ALT. DE REATERO ENTRE 2,50M E 5,00M</v>
          </cell>
          <cell r="C7481" t="str">
            <v>M</v>
          </cell>
        </row>
        <row r="7482">
          <cell r="A7482" t="str">
            <v>20.080.013-0</v>
          </cell>
          <cell r="B7482" t="str">
            <v>BUEIRO CELULAR SIMPLES, DE CONCR. ARMADO, DE (2,50 X 2,50)M,PAREDES C/ESP. DE 25CM, ALT. DE REATERRO ENTRE 5,00M E 7,50M</v>
          </cell>
          <cell r="C7482" t="str">
            <v>M</v>
          </cell>
        </row>
        <row r="7483">
          <cell r="A7483" t="str">
            <v>20.080.014-0</v>
          </cell>
          <cell r="B7483" t="str">
            <v>BUEIRO CELULAR SIMPLES, DE CONCR. ARMADO, DE (2,50 x 2,50)M,PAREDES C/ESP. DE 25CM, ALT.DE REATERRO ENTRE 7,50M E 10,00M</v>
          </cell>
          <cell r="C7483" t="str">
            <v>M</v>
          </cell>
        </row>
        <row r="7484">
          <cell r="A7484" t="str">
            <v>20.080.015-0</v>
          </cell>
          <cell r="B7484" t="str">
            <v>BUEIRO CELULAR SIMPLES, DE CONCR. ARMADO, DE (2,50 x 2,50)M,PAREDES C/ESP. DE 30CM,ALT.DE REATERRO ENTRE 10,00M E 12,50M</v>
          </cell>
          <cell r="C7484" t="str">
            <v>M</v>
          </cell>
        </row>
        <row r="7485">
          <cell r="A7485" t="str">
            <v>20.080.016-0</v>
          </cell>
          <cell r="B7485" t="str">
            <v>BUEIRO CELULAR SIMPLES, DE CONCR. ARMADO, DE (3,00 x 3,00)M,PAREDES C/ESP. DE 25CM, ALT. DE REATERRO ENTRE 1,50M E 2,50M</v>
          </cell>
          <cell r="C7485" t="str">
            <v>M</v>
          </cell>
        </row>
        <row r="7486">
          <cell r="A7486" t="str">
            <v>20.080.017-0</v>
          </cell>
          <cell r="B7486" t="str">
            <v>BUEIRO CELULAR SIMPLES, DE CONCR. ARMADO, DE (3,00 x 3,00)M,PAREDES C/ESP. DE 30CM, ALT. DE REATERRO ENTRE 2,50M E 5,00M</v>
          </cell>
          <cell r="C7486" t="str">
            <v>M</v>
          </cell>
        </row>
        <row r="7487">
          <cell r="A7487" t="str">
            <v>20.080.018-0</v>
          </cell>
          <cell r="B7487" t="str">
            <v>BUEIRO CELULAR SIMPLES, DE CONCR. ARMADO, DE (3,00 x 3,00)M,PAREDES C/ESP. DE 30CM, ALT. DE REATERRO ENTRE 5,00M E 7,50M</v>
          </cell>
          <cell r="C7487" t="str">
            <v>M</v>
          </cell>
        </row>
        <row r="7488">
          <cell r="A7488" t="str">
            <v>20.080.019-0</v>
          </cell>
          <cell r="B7488" t="str">
            <v>BUEIRO CELULAR SIMPLES, DE CONCR. ARMADO, DE (3,00 x 3,00)M,PAREDES C/ESP. DE 35CM, ALT.DE REATERRO ENTRE 7,50M E 10,00M</v>
          </cell>
          <cell r="C7488" t="str">
            <v>M</v>
          </cell>
        </row>
        <row r="7489">
          <cell r="A7489" t="str">
            <v>20.080.020-0</v>
          </cell>
          <cell r="B7489" t="str">
            <v>BUEIRO CELULAR SIMPLES, DE CONCR. ARMADO, DE (3,00 x 3,00)M,PAREDES C/ESP. DE 35CM,ALT.DE REATERRO ENTRE 10,00M E 12,50M</v>
          </cell>
          <cell r="C7489" t="str">
            <v>M</v>
          </cell>
        </row>
        <row r="7490">
          <cell r="A7490" t="str">
            <v>20.080.021-0</v>
          </cell>
          <cell r="B7490" t="str">
            <v>BUEIRO CELULAR DUPLO, DE CONCR. ARMADO, DE (1,50 X 1,50)M, PAREDES C/ESP. DE 15CM, ALT. DE REATERRO ENTRE 1,50M E 2,50M</v>
          </cell>
          <cell r="C7490" t="str">
            <v>M</v>
          </cell>
        </row>
        <row r="7491">
          <cell r="A7491" t="str">
            <v>20.080.022-0</v>
          </cell>
          <cell r="B7491" t="str">
            <v>BUEIRO CELULAR DUPLO, DE CONCR. ARMADO, DE (1,50 X 1,50)M, PAREDES C/ESP. DE 15CM, ALT. DE REATERRO ENTRE 2,50M E 5,00M</v>
          </cell>
          <cell r="C7491" t="str">
            <v>M</v>
          </cell>
        </row>
        <row r="7492">
          <cell r="A7492" t="str">
            <v>20.080.023-0</v>
          </cell>
          <cell r="B7492" t="str">
            <v>BUEIRO CELULAR DUPLO, DE CONCR. ARMADO, DE (1,50 X 1,50)M, PAREDES C/ESP. DE 15CM, ALT. DE REATERROO ENTRE 5,00M E 7,50M</v>
          </cell>
          <cell r="C7492" t="str">
            <v>M</v>
          </cell>
        </row>
        <row r="7493">
          <cell r="A7493" t="str">
            <v>20.080.024-0</v>
          </cell>
          <cell r="B7493" t="str">
            <v>BUEIRO CELULAR DUPLO, DE CONCR. ARMADO, DE (1,50 X 1,50)M, PAREDES C/ESP. DE 15CM, ALT. DE REATERRO ENTRE 7,50M E 10,00M</v>
          </cell>
          <cell r="C7493" t="str">
            <v>M</v>
          </cell>
        </row>
        <row r="7494">
          <cell r="A7494" t="str">
            <v>20.080.025-0</v>
          </cell>
          <cell r="B7494" t="str">
            <v>BUEIRO CELULAR DUPLO, DE CONCR. ARMADO, DE (1,50 X 1,50)M, PAREDES C/ESP. DE 20CM, ALT.DE REATERRO ENTRE 10,00M E 12,50M</v>
          </cell>
          <cell r="C7494" t="str">
            <v>M</v>
          </cell>
        </row>
        <row r="7495">
          <cell r="A7495" t="str">
            <v>20.080.026-0</v>
          </cell>
          <cell r="B7495" t="str">
            <v>BUEIRO CELULAR DUPLO, DE CONCR. ARMADO, DE (2,00 X 2,00)M, PAREDES C/ESP. DE 15CM, ALT. DE REATERRO ENTRE 1,50M E 2,50M</v>
          </cell>
          <cell r="C7495" t="str">
            <v>M</v>
          </cell>
        </row>
        <row r="7496">
          <cell r="A7496" t="str">
            <v>20.080.027-0</v>
          </cell>
          <cell r="B7496" t="str">
            <v>BUEIRO CELULAR DUPLO, DE CONCR. ARMADO, DE (2,00 X 2,00)M, PAREDES C/ESP. DE 15CM, ALT. DE REATERRO ENTRE 2,50M E 5,00M</v>
          </cell>
          <cell r="C7496" t="str">
            <v>M</v>
          </cell>
        </row>
        <row r="7497">
          <cell r="A7497" t="str">
            <v>20.080.028-0</v>
          </cell>
          <cell r="B7497" t="str">
            <v>BUEIRO CELULAR DUPLO, DE CONCR. ARMADO, DE (2,00 X 2,00)M, PAREDES C/ESP. DE 20CM, ALT. DE REATERRO ENTRE 5,00M E 7,50M</v>
          </cell>
          <cell r="C7497" t="str">
            <v>M</v>
          </cell>
        </row>
        <row r="7498">
          <cell r="A7498" t="str">
            <v>20.080.029-0</v>
          </cell>
          <cell r="B7498" t="str">
            <v>BUEIRO CELULAR DUPLO, DE CONCR. ARMADO, DE (2,00 X 2,00)M, PAREDES C/ESP. DE 35CM, ALT. DE REATERRO ENTRE 7,50M E 10,00M</v>
          </cell>
          <cell r="C7498" t="str">
            <v>M</v>
          </cell>
        </row>
        <row r="7499">
          <cell r="A7499" t="str">
            <v>20.080.030-0</v>
          </cell>
          <cell r="B7499" t="str">
            <v>BUEIRO CELULAR DUPLO, DE CONCR. ARMADO, DE (2,00 X 2,00)M, PAREDES C/ESP. DE 25CM, ALT.DE REATERRO ENTRE 10,00M E 12,50M</v>
          </cell>
          <cell r="C7499" t="str">
            <v>M</v>
          </cell>
        </row>
        <row r="7500">
          <cell r="A7500" t="str">
            <v>20.080.031-0</v>
          </cell>
          <cell r="B7500" t="str">
            <v>BUEIRO CELULAR DUPLO, DE CONCR. ARMADO, DE (2,50 X 2,50)M, PAREDES C/ESP. DE 15CM, ALT. DE REATERRO ENTRE 1,50M E 2,50M</v>
          </cell>
          <cell r="C7500" t="str">
            <v>M</v>
          </cell>
        </row>
        <row r="7501">
          <cell r="A7501" t="str">
            <v>20.080.032-0</v>
          </cell>
          <cell r="B7501" t="str">
            <v>BUEIRO CELULAR DUPLO, DE CONCR. ARMADO, DE (2,50 X 2,50)M, PAREDES C/ESP. DE 20CM, ALT. DE REATERRO ENTRE 2,50M E 5,00M</v>
          </cell>
          <cell r="C7501" t="str">
            <v>M</v>
          </cell>
        </row>
        <row r="7502">
          <cell r="A7502" t="str">
            <v>20.080.033-0</v>
          </cell>
          <cell r="B7502" t="str">
            <v>BUEIRO CELULAR DUPLO, DE CONCR. ARMADO, DE (2,50 X 2,50)M, PAREDES C/ESP. DE 20CM, ALT. DE REATERRO ENTRE 5,00M E 7,50M</v>
          </cell>
          <cell r="C7502" t="str">
            <v>M</v>
          </cell>
        </row>
        <row r="7503">
          <cell r="A7503" t="str">
            <v>20.080.034-0</v>
          </cell>
          <cell r="B7503" t="str">
            <v>BUEIRO CELULAR DUPLO, DE CONCR. ARMADO, DE (2,50 X 2,50)M, PAREDES C/ESP. DE 25CM, ALT. DE REATERRO ENTRE 7,50M E 10,00M</v>
          </cell>
          <cell r="C7503" t="str">
            <v>M</v>
          </cell>
        </row>
        <row r="7504">
          <cell r="A7504" t="str">
            <v>20.080.035-0</v>
          </cell>
          <cell r="B7504" t="str">
            <v>BUEIRO CELULAR DUPLO, DE CONCR. ARMADO, DE (2,50 X 2,50)M, PAREDES C/ESP. DE 25CM, ALT.DE REATERRO ENTRE 10,00M E 12,50M</v>
          </cell>
          <cell r="C7504" t="str">
            <v>M</v>
          </cell>
        </row>
        <row r="7505">
          <cell r="A7505" t="str">
            <v>20.080.036-0</v>
          </cell>
          <cell r="B7505" t="str">
            <v>BUEIRO CELULAR DUPLO, DE CONCR. ARMADO, DE (3,00 X 3,00)M, PAREDES C/ESP. DE 20CM, ALT. DE REATERRO ENTRE 1,50M E 2,50M</v>
          </cell>
          <cell r="C7505" t="str">
            <v>M</v>
          </cell>
        </row>
        <row r="7506">
          <cell r="A7506" t="str">
            <v>20.080.037-0</v>
          </cell>
          <cell r="B7506" t="str">
            <v>BUEIRO CELULAR DUPLO, DE CONCR. ARMADO, DE (3,00 X 3,00)M, PAREDES C/ESP. DE 25CM, ALT. DE REATERRO ENTRE 2,50M E 5,00M</v>
          </cell>
          <cell r="C7506" t="str">
            <v>M</v>
          </cell>
        </row>
        <row r="7507">
          <cell r="A7507" t="str">
            <v>20.080.038-0</v>
          </cell>
          <cell r="B7507" t="str">
            <v>BUEIRO CELULAR DUPLO, DE CONCR. ARMADO, DE (3,00 X 3,00)M, PAREDES C/ESP. DE 25CM, ALT. DE REATERRO ENTRE 5,00M E 7,50M</v>
          </cell>
          <cell r="C7507" t="str">
            <v>M</v>
          </cell>
        </row>
        <row r="7508">
          <cell r="A7508" t="str">
            <v>20.080.039-0</v>
          </cell>
          <cell r="B7508" t="str">
            <v>BUEIRO CELULAR DUPLO, DE CONCR. ARMADO, DE (3,00 X 3,00)M, PAREDES C/ESP. DE 30CM, ALT. DE REATERRO ENTRE 7,50M E 10,00M</v>
          </cell>
          <cell r="C7508" t="str">
            <v>M</v>
          </cell>
        </row>
        <row r="7509">
          <cell r="A7509" t="str">
            <v>20.080.040-0</v>
          </cell>
          <cell r="B7509" t="str">
            <v>BUEIRO CELULAR DUPLO, DE CONCR. ARMADO, DE (3,00 X 3,00)M, PAREDES C/ESP. DE 30CM, ALT.DE REATERRO ENTRE 10,00M E 12,50M</v>
          </cell>
          <cell r="C7509" t="str">
            <v>M</v>
          </cell>
        </row>
        <row r="7510">
          <cell r="A7510" t="str">
            <v>20.080.041-0</v>
          </cell>
          <cell r="B7510" t="str">
            <v>BUEIRO CELULAR TRIPLO, DE CONCR. ARMADO DE (1,50 X 1,50)M, PAREDES C/ESP. DE 15CM, ALT. DE REATERRO ENTRE 1,50M E 2,50M</v>
          </cell>
          <cell r="C7510" t="str">
            <v>M</v>
          </cell>
        </row>
        <row r="7511">
          <cell r="A7511" t="str">
            <v>20.080.042-0</v>
          </cell>
          <cell r="B7511" t="str">
            <v>BUEIRO CELULAR TRIPLO, EM CONCR. ARMADO, DE (1,50 X1,50)M, PAREDES C/ESP. DE 15CM, ALT. DE REATERRO ENTRE 2,50M E 5,00M</v>
          </cell>
          <cell r="C7511" t="str">
            <v>M</v>
          </cell>
        </row>
        <row r="7512">
          <cell r="A7512" t="str">
            <v>20.080.043-0</v>
          </cell>
          <cell r="B7512" t="str">
            <v>BUEIRO CELULAR TRIPLO, DE CONCR. ARMADO, DE (1,50 X 1,50)M,PAREDES C/ESP. DE 15CM, ALT. DE REATERRO ENTRE 5,00M E 7,50M</v>
          </cell>
          <cell r="C7512" t="str">
            <v>M</v>
          </cell>
        </row>
        <row r="7513">
          <cell r="A7513" t="str">
            <v>20.080.044-0</v>
          </cell>
          <cell r="B7513" t="str">
            <v>BUEIRO CELULAR TRIPLO, DE CONCR. ARMADO, DE (1,50 x 1,50)M,PAREDES C/ESP. DE 15CM, ALT.DE REATERRO ENTRE 7,50M E 10,00M</v>
          </cell>
          <cell r="C7513" t="str">
            <v>M</v>
          </cell>
        </row>
        <row r="7514">
          <cell r="A7514" t="str">
            <v>20.080.045-0</v>
          </cell>
          <cell r="B7514" t="str">
            <v>BUEIRO CELULAR TRIPLO, DE CONCR. ARMADO, DE (1,50 x 1,50)M,PAREDES C/ESP. DE 20CM,ALT.DE REATERRO ENTRE 10,00M E 12,50M</v>
          </cell>
          <cell r="C7514" t="str">
            <v>M</v>
          </cell>
        </row>
        <row r="7515">
          <cell r="A7515" t="str">
            <v>20.080.046-0</v>
          </cell>
          <cell r="B7515" t="str">
            <v>BUEIRO CELULAR TRIPLO, DE CONCR. ARMADO, DE (2,00 x 2,00)M,PAREDES C/ESP. DE 15CM, ALT. DE REATERRO ENTRE 1,50M E 2,50M</v>
          </cell>
          <cell r="C7515" t="str">
            <v>M</v>
          </cell>
        </row>
        <row r="7516">
          <cell r="A7516" t="str">
            <v>20.080.047-0</v>
          </cell>
          <cell r="B7516" t="str">
            <v>BUEIRO CELULAR TRIPLO, DE CONCR. ARMADO, DE (2,00 x 2,00)M,PAREDES C/ESP. DE 15CM, ALT. DE REATERRO ENTRE 2,50M E 5,00M</v>
          </cell>
          <cell r="C7516" t="str">
            <v>M</v>
          </cell>
        </row>
        <row r="7517">
          <cell r="A7517" t="str">
            <v>20.080.048-0</v>
          </cell>
          <cell r="B7517" t="str">
            <v>BUEIRO CELULAR TRIPLO, DE CONCR. ARMADO, DE (2,00 x 2,00)M,PAREDES C/ESP. DE 20CM, ALT. DE REATERRO ENTRE 5,00M E 7,50M</v>
          </cell>
          <cell r="C7517" t="str">
            <v>M</v>
          </cell>
        </row>
        <row r="7518">
          <cell r="A7518" t="str">
            <v>20.080.049-0</v>
          </cell>
          <cell r="B7518" t="str">
            <v>BUEIRO CELULAR TRIPLO, DE CONCR. ARMADO, DE (2,00 x 2,00)M,PAREDES C/ESP. DE 20CM, ALT.DE REATERRO ENTRE 7,50M E 10,00M</v>
          </cell>
          <cell r="C7518" t="str">
            <v>M</v>
          </cell>
        </row>
        <row r="7519">
          <cell r="A7519" t="str">
            <v>20.080.050-0</v>
          </cell>
          <cell r="B7519" t="str">
            <v>BUEIRO CELULAR TRIPLO, DE CONCR. ARMADO, DE (2,00 x 2,00)M,PAREDES C/ESP.DE 25CM, ALT.DE REATERRO ENTRE 10,00M E 12,50M</v>
          </cell>
          <cell r="C7519" t="str">
            <v>M</v>
          </cell>
        </row>
        <row r="7520">
          <cell r="A7520" t="str">
            <v>20.080.051-0</v>
          </cell>
          <cell r="B7520" t="str">
            <v>BUEIRO CELULAR TRIPLO, DE CONCR. ARMADO, DE (2,50 x 2,50)M,PAREDES C/ESP. DE 15CM, ALT. DE REATERRO ENTRE 1,50M E 2,50M</v>
          </cell>
          <cell r="C7520" t="str">
            <v>M</v>
          </cell>
        </row>
        <row r="7521">
          <cell r="A7521" t="str">
            <v>20.080.052-0</v>
          </cell>
          <cell r="B7521" t="str">
            <v>BUEIRO CELULAR TRIPLO, DE CONCR. ARMADO, DE (2,50 x 2,50)M,PAREDES C/ESP. DE 20CM, ALT. DE REATERRO ENTRE 2,50M E 5,00M</v>
          </cell>
          <cell r="C7521" t="str">
            <v>M</v>
          </cell>
        </row>
        <row r="7522">
          <cell r="A7522" t="str">
            <v>20.080.053-0</v>
          </cell>
          <cell r="B7522" t="str">
            <v>BUEIRO CELULAR TRIPLO, DE CONCR. ARMADO, DE (2,50 x 2,50)M,PAREDES C/ESP. DE 20CM, ALT. DE REATERRO ENTRE 5,00M E 7,50M</v>
          </cell>
          <cell r="C7522" t="str">
            <v>M</v>
          </cell>
        </row>
        <row r="7523">
          <cell r="A7523" t="str">
            <v>20.080.054-0</v>
          </cell>
          <cell r="B7523" t="str">
            <v>BUEIRO CELULAR TRIPLO, DE CONCR. ARMADO, DE (2,50 x 2,50)M,PAREDES C/ESP. DE 25CM, ALT.DE REATERRO ENTRE 7,50M E 10,00M</v>
          </cell>
          <cell r="C7523" t="str">
            <v>M</v>
          </cell>
        </row>
        <row r="7524">
          <cell r="A7524" t="str">
            <v>20.080.055-0</v>
          </cell>
          <cell r="B7524" t="str">
            <v>BUEIRO CELULAR TRIPLO, DE CONCR. ARMADO, DE (2,50 x 2,50)M,PAREDES C/ESP. DE 25CM,ALT.DE REATERRO ENTRE 10,00M E 12,50M</v>
          </cell>
          <cell r="C7524" t="str">
            <v>M</v>
          </cell>
        </row>
        <row r="7525">
          <cell r="A7525" t="str">
            <v>20.080.056-0</v>
          </cell>
          <cell r="B7525" t="str">
            <v>BUEIRO CELULAR TRIPLO, DE CONCR. ARMADO, DE (3,00 x 3,00)M,PAREDES C/ESP. DE 20CM, ALT. DE REATERRO ENTRE 1,50M E 2,50M</v>
          </cell>
          <cell r="C7525" t="str">
            <v>M</v>
          </cell>
        </row>
        <row r="7526">
          <cell r="A7526" t="str">
            <v>20.080.057-0</v>
          </cell>
          <cell r="B7526" t="str">
            <v>BUEIRO CELULAR TRIPLO, DE CONCR. ARMADO, DE (3,00 x 3,00)M,PAREDES C/ESP. DE 25CM, ALT. DE REATERRO ENTRE 2,50M E 5,00M</v>
          </cell>
          <cell r="C7526" t="str">
            <v>M</v>
          </cell>
        </row>
        <row r="7527">
          <cell r="A7527" t="str">
            <v>20.080.058-0</v>
          </cell>
          <cell r="B7527" t="str">
            <v>BUEIRO CELULAR TRIPLO, DE CONCR. ARMADO, DE (3,00 x 3,00)M,PAREDES C/ESP. DE 25CM, ALT. DE REATERRO ENTRE 5,00M E 7,50M</v>
          </cell>
          <cell r="C7527" t="str">
            <v>M</v>
          </cell>
        </row>
        <row r="7528">
          <cell r="A7528" t="str">
            <v>20.080.059-0</v>
          </cell>
          <cell r="B7528" t="str">
            <v>BUEIRO CELULAR TRIPLO, DE CONCR. ARMADO, DE (3,00 x 3,00)M,PAREDES C/ESP. DE 30CM, ALT.DE REATERRO ENTRE 7,50M E 10,00M</v>
          </cell>
          <cell r="C7528" t="str">
            <v>M</v>
          </cell>
        </row>
        <row r="7529">
          <cell r="A7529" t="str">
            <v>20.080.060-0</v>
          </cell>
          <cell r="B7529" t="str">
            <v>BUEIRO CELULAR TRIPLO, DE CONCR. ARMADO, DE (3,00 x 3,00)M,PAREDES C/ESP. DE 30CM,ALT.DE REATERRO ENTRE 10,00M E 12,50M</v>
          </cell>
          <cell r="C7529" t="str">
            <v>M</v>
          </cell>
        </row>
        <row r="7530">
          <cell r="A7530" t="str">
            <v>20.080.061-0</v>
          </cell>
          <cell r="B7530" t="str">
            <v>BOCA DE BUEIRO CELULAR SIMPLES, DE CONCR. ARMADO, DE (1,50 X1,50)M, PAREDES C/ESP. DE 15CM</v>
          </cell>
          <cell r="C7530" t="str">
            <v>UN</v>
          </cell>
        </row>
        <row r="7531">
          <cell r="A7531" t="str">
            <v>20.080.062-0</v>
          </cell>
          <cell r="B7531" t="str">
            <v>BOCA DE BUEIRO CELULAR SIMPLES, DE CONCR. ARMADO, DE (1,50 X1,50)M, PAREDES C/ESP. DE 20CM</v>
          </cell>
          <cell r="C7531" t="str">
            <v>UN</v>
          </cell>
        </row>
        <row r="7532">
          <cell r="A7532" t="str">
            <v>20.080.063-0</v>
          </cell>
          <cell r="B7532" t="str">
            <v>BOCA DE BUEIRO CELULAR SIMPLES, DE CONCR. ARMADO, DE (2,00 X2,00)M, PAREDES C/ESP. DE 15CM</v>
          </cell>
          <cell r="C7532" t="str">
            <v>UN</v>
          </cell>
        </row>
        <row r="7533">
          <cell r="A7533" t="str">
            <v>20.080.064-0</v>
          </cell>
          <cell r="B7533" t="str">
            <v>BOCA DE BUEIRO CELULAR SIMPLES, DE CONCR. ARMADO, DE (2,00 X2,00)M, PAREDES C/ESP. DE 20CM</v>
          </cell>
          <cell r="C7533" t="str">
            <v>UN</v>
          </cell>
        </row>
        <row r="7534">
          <cell r="A7534" t="str">
            <v>20.080.065-0</v>
          </cell>
          <cell r="B7534" t="str">
            <v>BOCA DE BUEIRO CELULAR SIMPLES, DE CONCR. ARMADO, DE (2,00 X2,00)M, PAREDES C/ESP. DE 25CM</v>
          </cell>
          <cell r="C7534" t="str">
            <v>UN</v>
          </cell>
        </row>
        <row r="7535">
          <cell r="A7535" t="str">
            <v>20.080.066-0</v>
          </cell>
          <cell r="B7535" t="str">
            <v>BOCA DE BUEIRO CELULAR SIMPLES, DE CONCR. ARMADO, DE (2,50 X2,50)M, PAREDES C/ESP. DE 20CM</v>
          </cell>
          <cell r="C7535" t="str">
            <v>UN</v>
          </cell>
        </row>
        <row r="7536">
          <cell r="A7536" t="str">
            <v>20.080.067-0</v>
          </cell>
          <cell r="B7536" t="str">
            <v>BOCA DE BUEIRO CELULAR SIMPLES, DE CONCR. ARMADO, DE (2,50 X2,50)M, PAREDES C/ESP. DE 25CM</v>
          </cell>
          <cell r="C7536" t="str">
            <v>UN</v>
          </cell>
        </row>
        <row r="7537">
          <cell r="A7537" t="str">
            <v>20.080.068-0</v>
          </cell>
          <cell r="B7537" t="str">
            <v>BOCA DE BUEIRO CELULAR SIMPLES, DE CONCR. ARMADO, DE (2,50 X2,50)M, PAREDES C/ESP. DE 30CM</v>
          </cell>
          <cell r="C7537" t="str">
            <v>UN</v>
          </cell>
        </row>
        <row r="7538">
          <cell r="A7538" t="str">
            <v>20.080.069-0</v>
          </cell>
          <cell r="B7538" t="str">
            <v>BOCA DE BUEIRO CELULAR SIMPLES, DE CONCR. ARMADO, DE (3,00 X3,00), PAREDES C/ESP. DE 25CM</v>
          </cell>
          <cell r="C7538" t="str">
            <v>UN</v>
          </cell>
        </row>
        <row r="7539">
          <cell r="A7539" t="str">
            <v>20.080.070-0</v>
          </cell>
          <cell r="B7539" t="str">
            <v>BOCA DE BUEIRO CELULAR SIMPLES, DE CONCR. ARMADO, DE (3,00 X3,00)M, PAREDES C/ESP. DE 30CM</v>
          </cell>
          <cell r="C7539" t="str">
            <v>UN</v>
          </cell>
        </row>
        <row r="7540">
          <cell r="A7540" t="str">
            <v>20.080.071-0</v>
          </cell>
          <cell r="B7540" t="str">
            <v>BOCA DE BUEIRO CELULAR SIMPLES, DE CONCR. ARMADO, DE (3,00 X3,00)M, PAREDES C/ESP. DE 35CM</v>
          </cell>
          <cell r="C7540" t="str">
            <v>UN</v>
          </cell>
        </row>
        <row r="7541">
          <cell r="A7541" t="str">
            <v>20.080.072-0</v>
          </cell>
          <cell r="B7541" t="str">
            <v>BOCA DE BUEIRO CELULAR DUPLO, DE CONCR. ARMADO, DE (1,50 X 1,50)M, PAREDES C/ESP. DE 15CM</v>
          </cell>
          <cell r="C7541" t="str">
            <v>UN</v>
          </cell>
        </row>
        <row r="7542">
          <cell r="A7542" t="str">
            <v>20.080.073-0</v>
          </cell>
          <cell r="B7542" t="str">
            <v>BOCA DE BUEIRO CELULAR DUPLO, DE CONCR. ARMADO, DE (1,50 X 1,50), PAREDES C/ESP. DE 20CM</v>
          </cell>
          <cell r="C7542" t="str">
            <v>UN</v>
          </cell>
        </row>
        <row r="7543">
          <cell r="A7543" t="str">
            <v>20.080.074-0</v>
          </cell>
          <cell r="B7543" t="str">
            <v>BOCA DE BUEIRO CELULAR DUPLO, DE CONCR. ARMADO, DE (2,00 X 2,00)M, PAREDES C/ESP. DE 15CM</v>
          </cell>
          <cell r="C7543" t="str">
            <v>UN</v>
          </cell>
        </row>
        <row r="7544">
          <cell r="A7544" t="str">
            <v>20.080.075-0</v>
          </cell>
          <cell r="B7544" t="str">
            <v>BOCA DE BUEIRO CELULAR DUPLO, DE CONCR. ARMADO, DE (2,00 X 2,00)M, PAREDES C/ESP. DE 20CM</v>
          </cell>
          <cell r="C7544" t="str">
            <v>UN</v>
          </cell>
        </row>
        <row r="7545">
          <cell r="A7545" t="str">
            <v>20.080.076-0</v>
          </cell>
          <cell r="B7545" t="str">
            <v>BOCA DE BUEIRO CELULAR DUPLO, DE CONCR. ARMADO, DE (2,00 X 2,00)M, PAREDES C/ESP. DE 25CM</v>
          </cell>
          <cell r="C7545" t="str">
            <v>UN</v>
          </cell>
        </row>
        <row r="7546">
          <cell r="A7546" t="str">
            <v>20.080.077-0</v>
          </cell>
          <cell r="B7546" t="str">
            <v>BOCA DE BUEIRO CELULAR DUPLO, DE CONCR. ARMADO, DE (3,00 X 3,00), PAREDES C/ESP. DE 20CM</v>
          </cell>
          <cell r="C7546" t="str">
            <v>UN</v>
          </cell>
        </row>
        <row r="7547">
          <cell r="A7547" t="str">
            <v>20.080.078-0</v>
          </cell>
          <cell r="B7547" t="str">
            <v>BOCA DE BUEIRO CELULAR DUPLO, DE CONCR. ARMADO, DE (3,00 X 3,00), PAREDES C/ESP. DE 25CM</v>
          </cell>
          <cell r="C7547" t="str">
            <v>UN</v>
          </cell>
        </row>
        <row r="7548">
          <cell r="A7548" t="str">
            <v>20.080.079-0</v>
          </cell>
          <cell r="B7548" t="str">
            <v>BOCA DE BUEIRO CELULAR DUPLO, DE CONCR. ARMADO, DE (3,00 X 3,00), PAREDES C/ESP. DE 30CM</v>
          </cell>
          <cell r="C7548" t="str">
            <v>UN</v>
          </cell>
        </row>
        <row r="7549">
          <cell r="A7549" t="str">
            <v>20.080.080-0</v>
          </cell>
          <cell r="B7549" t="str">
            <v>BOCA DE BUEIRO CELULAR TRIPLO, DE CONCR. ARMADO, DE (1,50 X1,50)M, PAREDES C/ESP. DE 15CM</v>
          </cell>
          <cell r="C7549" t="str">
            <v>UN</v>
          </cell>
        </row>
        <row r="7550">
          <cell r="A7550" t="str">
            <v>20.080.081-0</v>
          </cell>
          <cell r="B7550" t="str">
            <v>BOCA DE BUEIRO CELULAR TRIPLO, DE CONCR. ARMADO, DE (1,50 X1,50)M, PAREDES C/ESP. DE 20CM</v>
          </cell>
          <cell r="C7550" t="str">
            <v>UN</v>
          </cell>
        </row>
        <row r="7551">
          <cell r="A7551" t="str">
            <v>20.080.082-0</v>
          </cell>
          <cell r="B7551" t="str">
            <v>BOCA DE BUEIRO CELULAR TRIPLO, DE CONCR. ARMADO, DE (2,00 X2,00)M, PAREDES C/ESP. DE 15CM</v>
          </cell>
          <cell r="C7551" t="str">
            <v>UN</v>
          </cell>
        </row>
        <row r="7552">
          <cell r="A7552" t="str">
            <v>20.080.083-0</v>
          </cell>
          <cell r="B7552" t="str">
            <v>BOCA DE BUEIRO CELULAR TRIPLO, DE CONCR. ARMADO, DE (2,00 X2,00)M, PAREDES C/ESP. DE 20CM</v>
          </cell>
          <cell r="C7552" t="str">
            <v>UN</v>
          </cell>
        </row>
        <row r="7553">
          <cell r="A7553" t="str">
            <v>20.080.084-0</v>
          </cell>
          <cell r="B7553" t="str">
            <v>BOCA DE BUEIRO CELULAR TRIPLO, DE CONCR. ARMADO, DE (2,00 X2,00), PAREDES C/ESP. DE 25CM</v>
          </cell>
          <cell r="C7553" t="str">
            <v>UN</v>
          </cell>
        </row>
        <row r="7554">
          <cell r="A7554" t="str">
            <v>20.080.085-0</v>
          </cell>
          <cell r="B7554" t="str">
            <v>BOCA DE BUEIRO CELULAR TRIPLO, DE CONCR. ARMADO, DE (2,50 X2,50)M, PAREDES C/ESP. DE 15CM</v>
          </cell>
          <cell r="C7554" t="str">
            <v>UN</v>
          </cell>
        </row>
        <row r="7555">
          <cell r="A7555" t="str">
            <v>20.080.086-0</v>
          </cell>
          <cell r="B7555" t="str">
            <v>BOCA DE BUEIRO CELULAR TRIPLO, DE CONCR. ARMADO, DE (2,50 X2,50)M, PAREDES C/ESP. DE 20CM</v>
          </cell>
          <cell r="C7555" t="str">
            <v>UN</v>
          </cell>
        </row>
        <row r="7556">
          <cell r="A7556" t="str">
            <v>20.080.087-0</v>
          </cell>
          <cell r="B7556" t="str">
            <v>BOCA DE BUEIRO CELULAR TRIPLO, DE CONCR. ARMADO, DE (2,50 X2,50), PAREDES C/ESP. DE 25CM</v>
          </cell>
          <cell r="C7556" t="str">
            <v>UN</v>
          </cell>
        </row>
        <row r="7557">
          <cell r="A7557" t="str">
            <v>20.080.088-0</v>
          </cell>
          <cell r="B7557" t="str">
            <v>BOCA DE BUEIRO CELULAR TRIPLO, DE CONCR. ARMADO, DE (3,00 X3,00)M, PAREDES C/ESP. DE 20CM</v>
          </cell>
          <cell r="C7557" t="str">
            <v>UN</v>
          </cell>
        </row>
        <row r="7558">
          <cell r="A7558" t="str">
            <v>20.080.089-0</v>
          </cell>
          <cell r="B7558" t="str">
            <v>BOCA DE BUEIRO CELULAR TRIPLO, DE CONCR. ARMADO, DE (3,00 X3,00)M, PAREDES C/ESP. DE 25CM</v>
          </cell>
          <cell r="C7558" t="str">
            <v>UN</v>
          </cell>
        </row>
        <row r="7559">
          <cell r="A7559" t="str">
            <v>20.080.090-0</v>
          </cell>
          <cell r="B7559" t="str">
            <v>BOCA DE BUEIRO CELULAR TRIPLO, DE CONCR. ARMADO, DE (3,00 X3,00)M, PAREDES C/ESP. DE 30CM</v>
          </cell>
          <cell r="C7559" t="str">
            <v>UN</v>
          </cell>
        </row>
        <row r="7560">
          <cell r="A7560" t="str">
            <v>20.080.999-0</v>
          </cell>
          <cell r="B7560" t="str">
            <v>FAMILIA 20,080BUEIRO CELULAR</v>
          </cell>
        </row>
        <row r="7561">
          <cell r="A7561" t="str">
            <v>20.085.100-0</v>
          </cell>
          <cell r="B7561" t="str">
            <v>PASSAGEM GADO EM CHAPA GALV. C/ 2,7MM ESP., 2,20M VAO, 2,25MALT., RECOBRIMENTO MINIMO DE 0,30M E MAXIMO DE 8,90M. FORN.</v>
          </cell>
          <cell r="C7561" t="str">
            <v>M</v>
          </cell>
        </row>
        <row r="7562">
          <cell r="A7562" t="str">
            <v>20.085.105-0</v>
          </cell>
          <cell r="B7562" t="str">
            <v>PASSAGEM GADO CHAPA REVESTIM.EPOXY, C/ 2,7MM ESP., 2,20M VAO, 2,25M ALT., RECOBRIMENTO MINIMO 0,30M E MAXIMO 8,90M.FORN.</v>
          </cell>
          <cell r="C7562" t="str">
            <v>M</v>
          </cell>
        </row>
        <row r="7563">
          <cell r="A7563" t="str">
            <v>20.085.110-0</v>
          </cell>
          <cell r="B7563" t="str">
            <v>PASSAGEM GADO EM CHAPA GALV. C/ 2,7MM ESP., 2,90M VAO, 3,10MALT.,RECOBRIMENTO MINIMO DE 0,60M E MAXIMO DE 11,40M. FORN.</v>
          </cell>
          <cell r="C7563" t="str">
            <v>M</v>
          </cell>
        </row>
        <row r="7564">
          <cell r="A7564" t="str">
            <v>20.085.115-0</v>
          </cell>
          <cell r="B7564" t="str">
            <v>PASSAGEM GADO CHAPA REVESTIM.EPOXY, C/ 2,7MM ESP., 2,90M VAO, 3,10M ALT.,RECOBRIMENTO MINIMO 0,60M E MAXIMO 11,40M.FORN.</v>
          </cell>
          <cell r="C7564" t="str">
            <v>M</v>
          </cell>
        </row>
        <row r="7565">
          <cell r="A7565" t="str">
            <v>20.085.120-0</v>
          </cell>
          <cell r="B7565" t="str">
            <v>PASSAGEM INFERIOR EM CHAPA GALV. C/ 2,7MM ESP., 3,70M VAO, 3,50M ALT., RECOBRIMENTO MINIMO 0,60M E MAXIMO 11,10M. FORN.</v>
          </cell>
          <cell r="C7565" t="str">
            <v>M</v>
          </cell>
        </row>
        <row r="7566">
          <cell r="A7566" t="str">
            <v>20.085.125-0</v>
          </cell>
          <cell r="B7566" t="str">
            <v>PASSAGEM INFERIOR CHAPA REVESTIM.EPOXY,C/2,7MM ESP.,3,70M VAO,3,50M ALT.,RECOBRIMENTO MINIMO 0,60M E MAXIMO 11,10M.FORN.</v>
          </cell>
          <cell r="C7566" t="str">
            <v>M</v>
          </cell>
        </row>
        <row r="7567">
          <cell r="A7567" t="str">
            <v>20.085.130-0</v>
          </cell>
          <cell r="B7567" t="str">
            <v>PASSAGEM INFERIOR EM CHAPA GALV. C/ 2,7MM ESP., 4,20M VAO, 3,90M ALT., RECOBRIMENTO MINIMO 0,60M E MAXIMO 9,70M. FORN.</v>
          </cell>
          <cell r="C7567" t="str">
            <v>M</v>
          </cell>
        </row>
        <row r="7568">
          <cell r="A7568" t="str">
            <v>20.085.135-0</v>
          </cell>
          <cell r="B7568" t="str">
            <v>PASSAGEM INFERIOR CHAPA REVEST.EPOXY, C/ 2,7MM ESP.,4,20M VAO,3,90M ALT., RECOBRIMENTO MINIMO 0,60M E MAXIMO 9,70M.FORN.</v>
          </cell>
          <cell r="C7568" t="str">
            <v>M</v>
          </cell>
        </row>
        <row r="7569">
          <cell r="A7569" t="str">
            <v>20.085.140-0</v>
          </cell>
          <cell r="B7569" t="str">
            <v>PASSAGEM INFERIOR EM CHAPA GALV. C/ 2,7MM ESP., 4,80M VAO, 4,75M ALT., RECOBRIMENTO MINIMO 0,90M E MAXIMO 8,50M. FORN.</v>
          </cell>
          <cell r="C7569" t="str">
            <v>M</v>
          </cell>
        </row>
        <row r="7570">
          <cell r="A7570" t="str">
            <v>20.085.145-0</v>
          </cell>
          <cell r="B7570" t="str">
            <v>PASSAGEM INFERIOR CHAPA GALV.C/EPOXY,C/ 2,7MM ESP.,4,80M VAO,4,75M ALT., RECOBRIMENTO MINIMO 0,90M E MAXIMO 8,50M. FORN.</v>
          </cell>
          <cell r="C7570" t="str">
            <v>M</v>
          </cell>
        </row>
        <row r="7571">
          <cell r="A7571" t="str">
            <v>20.085.150-0</v>
          </cell>
          <cell r="B7571" t="str">
            <v>PASSAGEM INFERIOR EM CHAPA GALV. C/ 3,4MM ESP., 5,00M VAO, 4,85M ALT., RECOBRIMENTO MINIMO 0,90M E MAXIMO 8,60M. FORN.</v>
          </cell>
          <cell r="C7571" t="str">
            <v>M</v>
          </cell>
        </row>
        <row r="7572">
          <cell r="A7572" t="str">
            <v>20.085.155-0</v>
          </cell>
          <cell r="B7572" t="str">
            <v>PASSAGEM INFERIOR CHAPA GALV.C/EPOXY,C/ 3,4MM ESP.,5,00M VAO,4,85M ALT., RECOBRIMENTO MINIMO 0,90M E MAXIMO 8,60M. FORN.</v>
          </cell>
          <cell r="C7572" t="str">
            <v>M</v>
          </cell>
        </row>
        <row r="7573">
          <cell r="A7573" t="str">
            <v>20.085.160-0</v>
          </cell>
          <cell r="B7573" t="str">
            <v>PASSAGEM INFERIOR EM CHAPA GALV. C/ 4,7MM ESP., 5,85M VAO, 5,30M ALT., RECOBRIMENTO MINIMO 0,90M E MAXIMO 8,50M. FORN.</v>
          </cell>
          <cell r="C7573" t="str">
            <v>M</v>
          </cell>
        </row>
        <row r="7574">
          <cell r="A7574" t="str">
            <v>20.085.165-0</v>
          </cell>
          <cell r="B7574" t="str">
            <v>PASSAGEM INFERIOR CHAPA GALV.C/EPOXY,C/ 4,7MM ESP.,5,85M VAO,5,30M ALT., RECOBRIMENTO MINIMO 0,90M E MAXIMO 8,50M. FORN.</v>
          </cell>
          <cell r="C7574" t="str">
            <v>M</v>
          </cell>
        </row>
        <row r="7575">
          <cell r="A7575" t="str">
            <v>20.085.170-0</v>
          </cell>
          <cell r="B7575" t="str">
            <v>BUEIRO CIRCULAR EM CHAPA GALV. C/ESP. DE 2MM, DIAM. DE 0,60M, RECOBRIMENTO MINIMO DE 0,30M E MAXIMO DE 25,00M. FORN.</v>
          </cell>
          <cell r="C7575" t="str">
            <v>M</v>
          </cell>
        </row>
        <row r="7576">
          <cell r="A7576" t="str">
            <v>20.085.175-0</v>
          </cell>
          <cell r="B7576" t="str">
            <v>BUEIRO CIRCULAR CHAPA REVESTIM. EPOXY, C/ESP. DE 2MM, DIAM.DE 0,60M, RECOBRIMENTO MINIMO 0,30M E MAXIMO 25,00M. FORN.</v>
          </cell>
          <cell r="C7576" t="str">
            <v>M</v>
          </cell>
        </row>
        <row r="7577">
          <cell r="A7577" t="str">
            <v>20.085.180-0</v>
          </cell>
          <cell r="B7577" t="str">
            <v>BUEIRO CIRCULAR EM CHAPA GALV. C/ESP. DE 2MM, DIAM. DE 0,80M, RECOBRIMENTO MINIMO DE 0,30M E MAXIMO DE 18,80M. FORN.</v>
          </cell>
          <cell r="C7577" t="str">
            <v>M</v>
          </cell>
        </row>
        <row r="7578">
          <cell r="A7578" t="str">
            <v>20.085.185-0</v>
          </cell>
          <cell r="B7578" t="str">
            <v>BUEIRO CIRCULAR CHAPA REVESTIM. EPOXY, C/ESP. DE 2MM, DIAM.DE 0,80M, RECOBRIMENTO MINIMO 0,30M E MAXIMO 18,80M. FORN.</v>
          </cell>
          <cell r="C7578" t="str">
            <v>M</v>
          </cell>
        </row>
        <row r="7579">
          <cell r="A7579" t="str">
            <v>20.085.190-0</v>
          </cell>
          <cell r="B7579" t="str">
            <v>BUEIRO CIRCULAR EM CHAPA GALV. C/ESP. DE 2MM, DIAM. DE 1,00M, RECOBRIMENTO MINIMO DE 0,30M E MAXIMO DE 15,00M. FORN.</v>
          </cell>
          <cell r="C7579" t="str">
            <v>M</v>
          </cell>
        </row>
        <row r="7580">
          <cell r="A7580" t="str">
            <v>20.085.195-0</v>
          </cell>
          <cell r="B7580" t="str">
            <v>BUEIRO CIRCULAR CHAPA REVESTIM. EPOXY, C/ESP. DE 2MM, DIAM.DE 1,00M, RECOBRIMENTO MINIMO 0,30M E MAXIMO 15,00M. FORN.</v>
          </cell>
          <cell r="C7580" t="str">
            <v>M</v>
          </cell>
        </row>
        <row r="7581">
          <cell r="A7581" t="str">
            <v>20.085.200-0</v>
          </cell>
          <cell r="B7581" t="str">
            <v>BUEIRO CIRCULAR EM CHAPA GALV. C/ESP. DE 2MM, DIAM. DE 1,20M, RECOBRIMENTO MINIMO DE 0,30M E MAXIMO DE 12,50M. FORN.</v>
          </cell>
          <cell r="C7581" t="str">
            <v>M</v>
          </cell>
        </row>
        <row r="7582">
          <cell r="A7582" t="str">
            <v>20.085.205-0</v>
          </cell>
          <cell r="B7582" t="str">
            <v>BUEIRO CIRCULAR CHAPA REVESTIM. EPOXY, C/ESP. DE 2MM, DIAM.DE 1,20M, RECOBRIMENTO MINIMO 0,30M E MAXIMO 12,50M. FORN.</v>
          </cell>
          <cell r="C7582" t="str">
            <v>M</v>
          </cell>
        </row>
        <row r="7583">
          <cell r="A7583" t="str">
            <v>20.085.210-0</v>
          </cell>
          <cell r="B7583" t="str">
            <v>BUEIRO CIRCULAR EM CHAPA GALV. C/ESP. DE 2MM, DIAM. DE 1,50M, RECOBRIMENTO MINIMO DE 0,30M E MAXIMO DE 10,00M. FORN.</v>
          </cell>
          <cell r="C7583" t="str">
            <v>M</v>
          </cell>
        </row>
        <row r="7584">
          <cell r="A7584" t="str">
            <v>20.085.215-0</v>
          </cell>
          <cell r="B7584" t="str">
            <v>BUEIRO CIRCULAR CHAPA REVESTIM. EPOXY, C/ESP. DE 2MM, DIAM.DE 1,50M, RECOBRIMENTO MINIMO 0,30M E MAXIMO 10,00M. FORN.</v>
          </cell>
          <cell r="C7584" t="str">
            <v>M</v>
          </cell>
        </row>
        <row r="7585">
          <cell r="A7585" t="str">
            <v>20.085.220-0</v>
          </cell>
          <cell r="B7585" t="str">
            <v>BUEIRO CIRCULAR EM CHAPA GALV. C/ESP. DE 2MM, DIAM. DE 1,80M, RECOBRIMENTO MINIMO DE 0,40M E MAXIMO DE 8,30M. FORN.</v>
          </cell>
          <cell r="C7585" t="str">
            <v>M</v>
          </cell>
        </row>
        <row r="7586">
          <cell r="A7586" t="str">
            <v>20.085.225-0</v>
          </cell>
          <cell r="B7586" t="str">
            <v>BUEIRO CIRCULAR CHAPA REVESTIM. EPOXY, C/ESP. DE 2MM, DIAM.DE 1,80M, RECOBRIMENTO MINIMO 0,40M E MAXIMO 8,30M. FORN.</v>
          </cell>
          <cell r="C7586" t="str">
            <v>M</v>
          </cell>
        </row>
        <row r="7587">
          <cell r="A7587" t="str">
            <v>20.085.230-0</v>
          </cell>
          <cell r="B7587" t="str">
            <v>BUEIRO CIRCULAR EM CHAPA GALV. C/ESP. DE 2MM, DIAM. DE 2,00M, RECOBRIMENTO MINIMO DE 0,50M E MAXIMO DE 7,50M. FORN.</v>
          </cell>
          <cell r="C7587" t="str">
            <v>M</v>
          </cell>
        </row>
        <row r="7588">
          <cell r="A7588" t="str">
            <v>20.085.235-0</v>
          </cell>
          <cell r="B7588" t="str">
            <v>BUEIRO CIRCULAR CHAPA REVESTIM. EPOXY, C/ESP. DE 2MM, DIAM.DE 2,00M, RECOBRIMENTO MINIMO 0,50M E MAXIMO 7,50M. FORN.</v>
          </cell>
          <cell r="C7588" t="str">
            <v>M</v>
          </cell>
        </row>
        <row r="7589">
          <cell r="A7589" t="str">
            <v>20.085.240-0</v>
          </cell>
          <cell r="B7589" t="str">
            <v>BUEIRO CIRCULAR EM CHAPA GALV. C/ESP. DE 2,7MM, DIAM. DE 2,20M, RECOBRIMENTO MINIMO DE 0,50M E MAXIMO DE 9,50M. FORN.</v>
          </cell>
          <cell r="C7589" t="str">
            <v>M</v>
          </cell>
        </row>
        <row r="7590">
          <cell r="A7590" t="str">
            <v>20.085.245-0</v>
          </cell>
          <cell r="B7590" t="str">
            <v>BUEIRO CIRCULAR CHAPA REVESTIM. EPOXY, C/ESP. DE 2,7MM, DIAM. DE 2,20M, RECOBRIMENTO MINIMO 0,50M E MAXIMO 9,50M. FORN.</v>
          </cell>
          <cell r="C7590" t="str">
            <v>M</v>
          </cell>
        </row>
        <row r="7591">
          <cell r="A7591" t="str">
            <v>20.085.250-0</v>
          </cell>
          <cell r="B7591" t="str">
            <v>BUEIRO CIRCULAR EM CHAPA GALV. C/ESP. DE 2,7MM, DIAM. DE 2,40M, RECOBRIMENTO MINIMO DE 0,50M E MAXIMO DE 8,70M. FORN.</v>
          </cell>
          <cell r="C7591" t="str">
            <v>M</v>
          </cell>
        </row>
        <row r="7592">
          <cell r="A7592" t="str">
            <v>20.085.255-0</v>
          </cell>
          <cell r="B7592" t="str">
            <v>BUEIRO CIRCULAR CHAPA REVESTIM. EPOXY, C/ESP. DE 2,7MM, DIAM. DE 2,40M, RECOBRIMENTO MINIMO 0,50M E MAXIMO 8,70M. FORN.</v>
          </cell>
          <cell r="C7592" t="str">
            <v>M</v>
          </cell>
        </row>
        <row r="7593">
          <cell r="A7593" t="str">
            <v>20.085.260-0</v>
          </cell>
          <cell r="B7593" t="str">
            <v>BUEIRO CIRCULAR EM CHAPA GALV. C/ESP. DE 3,4MM, DIAM. DE 2,60M, RECOBRIMENTO MINIMO DE 0,50M E MAXIMO DE 10,60M. FORN.</v>
          </cell>
          <cell r="C7593" t="str">
            <v>M</v>
          </cell>
        </row>
        <row r="7594">
          <cell r="A7594" t="str">
            <v>20.085.265-0</v>
          </cell>
          <cell r="B7594" t="str">
            <v>BUEIRO CIRCULAR CHAPA REVESTIM. EPOXY, C/ESP. DE 3,4MM, DIAM. DE 2,60M, RECOBRIMENTO MINIMO 0,50M E MAXIMO 10,60M. FORN.</v>
          </cell>
          <cell r="C7594" t="str">
            <v>M</v>
          </cell>
        </row>
        <row r="7595">
          <cell r="A7595" t="str">
            <v>20.085.270-0</v>
          </cell>
          <cell r="B7595" t="str">
            <v>BUEIRO CIRCULAR EM CHAPA GALV., C/ESP. DE 3,4MM, DIAM. DE 2,80M, RECOBRIMENTO MINIMO DE 0,50 E MAXIMO DE 9,80M. FORN.</v>
          </cell>
          <cell r="C7595" t="str">
            <v>M</v>
          </cell>
        </row>
        <row r="7596">
          <cell r="A7596" t="str">
            <v>20.085.275-0</v>
          </cell>
          <cell r="B7596" t="str">
            <v>BUEIRO CIRCULAR CHAPA REVESTIM. EPOXY, C/ESP. DE 3,4MM, DIAM. DE 2,80M, RECOBRIMENTO MINIMO 0,50M E MAXIMO 9,80M. FORN.</v>
          </cell>
          <cell r="C7596" t="str">
            <v>M</v>
          </cell>
        </row>
        <row r="7597">
          <cell r="A7597" t="str">
            <v>20.085.280-0</v>
          </cell>
          <cell r="B7597" t="str">
            <v>BUEIRO CIRCULAR EM CHAPA GALV. C/ESP. DE 2,7MM, DIAM. DE 3,05M, RECOBRIMENTO MINIMO DE 0,45M E MAXIMO DE 13,10M. FORN.</v>
          </cell>
          <cell r="C7597" t="str">
            <v>M</v>
          </cell>
        </row>
        <row r="7598">
          <cell r="A7598" t="str">
            <v>20.085.285-0</v>
          </cell>
          <cell r="B7598" t="str">
            <v>BUEIRO CIRCULAR CHAPA REVESTIM. EPOXY, C/ESP.DE 2,7MM, DIAM.DE 3,05M, RECOBRIMENTO MINIMO 0,45M E MAXIMO 13,10M. FORN.</v>
          </cell>
          <cell r="C7598" t="str">
            <v>M</v>
          </cell>
        </row>
        <row r="7599">
          <cell r="A7599" t="str">
            <v>20.085.290-0</v>
          </cell>
          <cell r="B7599" t="str">
            <v>BUEIRO CIRCULAR EM CHAPA GALV. C/ESP. DE 2,7MM, DIAM. DE 3,40M, RECOBRIMENTO MINIMO DE 0,45M E MAXIMO DE 11,70M. FORN.</v>
          </cell>
          <cell r="C7599" t="str">
            <v>M</v>
          </cell>
        </row>
        <row r="7600">
          <cell r="A7600" t="str">
            <v>20.085.295-0</v>
          </cell>
          <cell r="B7600" t="str">
            <v>BUEIRO CIRCULAR CHAPA REVESTIM. EPOXY, C/ESP.DE 2,7MM, DIAM.DE 3,40M, RECOBRIMENTO MINIMO 0,45M E MAXIMO 11,70M. FORN.</v>
          </cell>
          <cell r="C7600" t="str">
            <v>M</v>
          </cell>
        </row>
        <row r="7601">
          <cell r="A7601" t="str">
            <v>20.085.300-0</v>
          </cell>
          <cell r="B7601" t="str">
            <v>BUEIRO CIRCULAR EM CHAPA GALV. C/ESP. DE 2,7MM, DIAM. DE 3,80M, RECOBRIMENTO MINIMO DE 0,60M E MAXIMO DE 10,50M. FORN.</v>
          </cell>
          <cell r="C7601" t="str">
            <v>M</v>
          </cell>
        </row>
        <row r="7602">
          <cell r="A7602" t="str">
            <v>20.085.305-0</v>
          </cell>
          <cell r="B7602" t="str">
            <v>BUEIRO CIRCULAR CHAPA REVESTIM. EPOXY, C/ESP. DE 2,7MM, DIAM. DE 3,80M, RECOBRIMENTO MINIMO 0,60M E MAXIMO 10,50M. FORN.</v>
          </cell>
          <cell r="C7602" t="str">
            <v>M</v>
          </cell>
        </row>
        <row r="7603">
          <cell r="A7603" t="str">
            <v>20.085.310-0</v>
          </cell>
          <cell r="B7603" t="str">
            <v>BUEIRO CIRCULAR EM CHAPA GALV. C/ESP. DE 2,7MM, DIAM. DE 4,20M, RECOBRIMENTO MINIMO DE 0,60M E MAXIMO DE 9,50M. FORN.</v>
          </cell>
          <cell r="C7603" t="str">
            <v>M</v>
          </cell>
        </row>
        <row r="7604">
          <cell r="A7604" t="str">
            <v>20.085.315-0</v>
          </cell>
          <cell r="B7604" t="str">
            <v>BUEIRO CIRCULAR CHAPA REVESTIM. EPOXY, C/ESP. DE 2,7MM, DIAM. DE 4,20M, RECOBRIMENTO MINIMO 0,60M E MAXIMO 9,50M. FORN.</v>
          </cell>
          <cell r="C7604" t="str">
            <v>M</v>
          </cell>
        </row>
        <row r="7605">
          <cell r="A7605" t="str">
            <v>20.085.320-0</v>
          </cell>
          <cell r="B7605" t="str">
            <v>BUEIRO CIRCULAR EM CHAPA GALV. C/ESP. DE 2,7MM, DIAM. DE 4,60M, RECOBRIMENTO MINIMO DE 0,60M E MAXIMO DE 8,70M. FORN.</v>
          </cell>
          <cell r="C7605" t="str">
            <v>M</v>
          </cell>
        </row>
        <row r="7606">
          <cell r="A7606" t="str">
            <v>20.085.325-0</v>
          </cell>
          <cell r="B7606" t="str">
            <v>BUEIRO CIRCULAR CHAPA REVESTIM. EPOXY, C/ESP. DE 2,7MM, DIAM. DE 4,60M, RECOBRIMENTO MINIMO 0,60M E MAXIMO 8,70M. FORN.</v>
          </cell>
          <cell r="C7606" t="str">
            <v>M</v>
          </cell>
        </row>
        <row r="7607">
          <cell r="A7607" t="str">
            <v>20.085.330-0</v>
          </cell>
          <cell r="B7607" t="str">
            <v>BUEIRO LENTICULAR EM CHAPA GALV. C/ 2MM ESP., 1,00M VAO, 0,80M ALT., RECOBRIMENTO MINIMO 0,30M E MAXIMO 6,80M. FORN.</v>
          </cell>
          <cell r="C7607" t="str">
            <v>M</v>
          </cell>
        </row>
        <row r="7608">
          <cell r="A7608" t="str">
            <v>20.085.335-0</v>
          </cell>
          <cell r="B7608" t="str">
            <v>BUEIRO LENTICULAR CHAPA REVESTIM.EPOXY, C/ 2MM ESP.,1,00M VAO, 0,80M ALT.,RECOBRIMENTO MINIMO 0,30M E MAXIMO 6,80M.FORN.</v>
          </cell>
          <cell r="C7608" t="str">
            <v>M</v>
          </cell>
        </row>
        <row r="7609">
          <cell r="A7609" t="str">
            <v>20.085.340-0</v>
          </cell>
          <cell r="B7609" t="str">
            <v>BUEIRO LENTICULAR EM CHAPA GALV. C/ 2MM ESP., 1,20M VAO, 1,00M ALT., RECOBRIMENTO MINIMO 0,30M E MAXIMO 9,00M. FORN.</v>
          </cell>
          <cell r="C7609" t="str">
            <v>M</v>
          </cell>
        </row>
        <row r="7610">
          <cell r="A7610" t="str">
            <v>20.085.345-0</v>
          </cell>
          <cell r="B7610" t="str">
            <v>BUEIRO LENTICULAR CHAPA REVESTIM.EPOXY, C/ 2MM ESP.,1,20M VAO, 1,00M ALT.,RECOBRIMENTO MININO 0,30M E MAXIMO 9,00M.FORN.</v>
          </cell>
          <cell r="C7610" t="str">
            <v>M</v>
          </cell>
        </row>
        <row r="7611">
          <cell r="A7611" t="str">
            <v>20.085.350-0</v>
          </cell>
          <cell r="B7611" t="str">
            <v>BUEIRO LENTICULAR EM CHAPA GALV. C/ 2MM ESP., 1,45M VAO, 1,10M ALT., RECOBRIMENTO MINIMO 0,40M E MAXIMO 7,40M. FORN.</v>
          </cell>
          <cell r="C7611" t="str">
            <v>M</v>
          </cell>
        </row>
        <row r="7612">
          <cell r="A7612" t="str">
            <v>20.085.355-0</v>
          </cell>
          <cell r="B7612" t="str">
            <v>BUEIRO LENTICULAR CHAPA REVESTIM.EPOXY, C/ 2MM ESP.,1,45M VAO, 1,10M ALT.,RECOBRIMENTO MINIMO 0,40M E MAXIMO 7,40M.FORN.</v>
          </cell>
          <cell r="C7612" t="str">
            <v>M</v>
          </cell>
        </row>
        <row r="7613">
          <cell r="A7613" t="str">
            <v>20.085.360-0</v>
          </cell>
          <cell r="B7613" t="str">
            <v>BUEIRO LENTICULAR EM CHAPA GALV. C/ 2MM ESP., 1,85M VAO, 1,50M ALT., RECOBRIMENTO MINIMO 0,50M E MAXIMO 8,10M. FORN.</v>
          </cell>
          <cell r="C7613" t="str">
            <v>M</v>
          </cell>
        </row>
        <row r="7614">
          <cell r="A7614" t="str">
            <v>20.085.365-0</v>
          </cell>
          <cell r="B7614" t="str">
            <v>BUEIRO LENTICULAR CHAPA REVESTIM.EPOXY, C/ 2MM ESP.,1,85M VAO, 1,50M ALT.,RECOBRIMENTO MINIMO 0,50M E MAXIMO 8,10M.FORN.</v>
          </cell>
          <cell r="C7614" t="str">
            <v>M</v>
          </cell>
        </row>
        <row r="7615">
          <cell r="A7615" t="str">
            <v>20.085.370-0</v>
          </cell>
          <cell r="B7615" t="str">
            <v>BUEIRO LENTICULAR EM CHAPA GALV. C/ 2MM ESP., 2,15M VAO, 1,60M ALT., RECOBRIMENTO MINIMO 0,60M E MAXIMO 7,00M. FORN.</v>
          </cell>
          <cell r="C7615" t="str">
            <v>M</v>
          </cell>
        </row>
        <row r="7616">
          <cell r="A7616" t="str">
            <v>20.085.375-0</v>
          </cell>
          <cell r="B7616" t="str">
            <v>BUEIRO LENTICULAR CHAPA REVESTIM.EPOXY, C/ 2MM ESP.,2,15M VAO, 1,60M ALT.,RECOBRIMENTO MINIMO 0,60M E MAXIMO 7,00M.FORN.</v>
          </cell>
          <cell r="C7616" t="str">
            <v>M</v>
          </cell>
        </row>
        <row r="7617">
          <cell r="A7617" t="str">
            <v>20.085.380-0</v>
          </cell>
          <cell r="B7617" t="str">
            <v>BUEIRO LENTICULAR EM CHAPA GALV. C/ 2MM ESP., 2,30M VAO, 1,65M ALT., RECOBRIMENTO MINIMO 0,60M E MAXIMO 6,50M. FORN.</v>
          </cell>
          <cell r="C7617" t="str">
            <v>M</v>
          </cell>
        </row>
        <row r="7618">
          <cell r="A7618" t="str">
            <v>20.085.385-0</v>
          </cell>
          <cell r="B7618" t="str">
            <v>BUEIRO LENTICULAR CHAPA REVESTIM.EPOXY, C/ 2MM ESP.,2,30M VAO, 1,65M ALT.,RECOBRIMENTO MINIMO 0,60M E MAXIMO 6,50M.FORN.</v>
          </cell>
          <cell r="C7618" t="str">
            <v>M</v>
          </cell>
        </row>
        <row r="7619">
          <cell r="A7619" t="str">
            <v>20.085.390-0</v>
          </cell>
          <cell r="B7619" t="str">
            <v>BUEIRO LENTICULAR EM CHAPA GALV. C/ 2MM ESP., 2,50M VAO, 2,20M ALT., RECOBRIMENTO MINIMO 0,60M E MAXIMO 6,00M. FORN.</v>
          </cell>
          <cell r="C7619" t="str">
            <v>M</v>
          </cell>
        </row>
        <row r="7620">
          <cell r="A7620" t="str">
            <v>20.085.395-0</v>
          </cell>
          <cell r="B7620" t="str">
            <v>BUEIRO LENTICULAR CHAPA REVESTIM.EPOXY, C/ 2MM ESP.,2,50M VAO, 2,20M ALT.,RECOBRIMENTO MINIMO 0,60M E MAXIMO 6,00M.FORN.</v>
          </cell>
          <cell r="C7620" t="str">
            <v>M</v>
          </cell>
        </row>
        <row r="7621">
          <cell r="A7621" t="str">
            <v>20.085.400-0</v>
          </cell>
          <cell r="B7621" t="str">
            <v>BUEIRO LENTICULAR EM CHAPA GALV. C/ 2,7MM ESP., 3,05M VAO, 2,05M ALT., RECOBRIMENTO MINIMO 0,60M E MAXIMO 6,80M. FORN.</v>
          </cell>
          <cell r="C7621" t="str">
            <v>M</v>
          </cell>
        </row>
        <row r="7622">
          <cell r="A7622" t="str">
            <v>20.085.405-0</v>
          </cell>
          <cell r="B7622" t="str">
            <v>BUEIRO LENTICULAR CHAPA REVESTIM.EPOXY,C/ 2,7MM ESP.,3,05M VAO,2,05M ALT.,RECOBRIMENTO MINIMO 0,60M E MAXIMO 6,80M.FORN.</v>
          </cell>
          <cell r="C7622" t="str">
            <v>M</v>
          </cell>
        </row>
        <row r="7623">
          <cell r="A7623" t="str">
            <v>20.085.410-0</v>
          </cell>
          <cell r="B7623" t="str">
            <v>BUEIRO LENTICULAR EM CHAPA GALV. C/ 2,7MM ESP., 4,15M VAO, 2,80M ALT., RECOBRIMENTO MINIMO 0,60M E MAXIMO 6,80M. FORN.</v>
          </cell>
          <cell r="C7623" t="str">
            <v>M</v>
          </cell>
        </row>
        <row r="7624">
          <cell r="A7624" t="str">
            <v>20.085.415-0</v>
          </cell>
          <cell r="B7624" t="str">
            <v>BUEIRO LENTICULAR CHAPA REVESTIM.EPOXY,C/ 2,7MM ESP.,4,15M VAO,2,80M ALT.,RECOBRIMENTO MINIMO 0,60M E MAXIMO 6,80M.FORN.</v>
          </cell>
          <cell r="C7624" t="str">
            <v>M</v>
          </cell>
        </row>
        <row r="7625">
          <cell r="A7625" t="str">
            <v>20.085.420-0</v>
          </cell>
          <cell r="B7625" t="str">
            <v>BUEIRO LENTICULAR EM CHAPA GALV. C/ 3,4MM ESP., 4,80M VAO, 3,05M ALT., RECOBRIMENTO MINIMO 0,75M E MAXIMO 5,80M. FORN.</v>
          </cell>
          <cell r="C7625" t="str">
            <v>M</v>
          </cell>
        </row>
        <row r="7626">
          <cell r="A7626" t="str">
            <v>20.085.425-0</v>
          </cell>
          <cell r="B7626" t="str">
            <v>BUEIRO LENTICULAR CHAPA REVESTIM.EPOXY,C/ 3,4MM ESP.,4,80M VAO,3,05M ALT.,RECOBRIMENTO MINIMO 0,75M E MAXIMO 5,80M.FORN.</v>
          </cell>
          <cell r="C7626" t="str">
            <v>M</v>
          </cell>
        </row>
        <row r="7627">
          <cell r="A7627" t="str">
            <v>20.085.430-0</v>
          </cell>
          <cell r="B7627" t="str">
            <v>BUEIRO LENTICULAR EM CHAPA GALV. C/ 3,4MM ESP., 5,45M VAO, 3,35M ALT., RECOBRIMENTO MINIMO 0,75M E MAXIMO 4,40M. FORN.</v>
          </cell>
          <cell r="C7627" t="str">
            <v>M</v>
          </cell>
        </row>
        <row r="7628">
          <cell r="A7628" t="str">
            <v>20.085.435-0</v>
          </cell>
          <cell r="B7628" t="str">
            <v>BUEIRO LENTICULAR CHAPA REVESTIM.EPOXY,C/ 3,4MM ESP.,5,45M VAO,3,35M ALT.,RECOBRIMENTO MINIMO 0,75M E MAXIMO 4,40M.FORN.</v>
          </cell>
          <cell r="C7628" t="str">
            <v>M</v>
          </cell>
        </row>
        <row r="7629">
          <cell r="A7629" t="str">
            <v>20.085.440-0</v>
          </cell>
          <cell r="B7629" t="str">
            <v>BUEIRO LENTICULAR EM CHAPA GALV. C/ 3,4MM ESP., 6,60M VAO, 3,85M ALT., RECOBRIMENTO MINIMO 0,90M E MAXIMO 3,30M. FORN.</v>
          </cell>
          <cell r="C7629" t="str">
            <v>M</v>
          </cell>
        </row>
        <row r="7630">
          <cell r="A7630" t="str">
            <v>20.085.445-0</v>
          </cell>
          <cell r="B7630" t="str">
            <v>BUEIRO LENTICULAR CHAPA REVESTIM.EPOXY,C/ 3,4MM ESP.,6,60M VAO,3,85M ALT.,RECOBRIMENTO MINIMO 0,90M E MAXIMO 3,30M.FORN.</v>
          </cell>
          <cell r="C7630" t="str">
            <v>M</v>
          </cell>
        </row>
        <row r="7631">
          <cell r="A7631" t="str">
            <v>20.085.450-0</v>
          </cell>
          <cell r="B7631" t="str">
            <v>BUEIRO EM ARCO EM CHAPA GALV. C/ 3,4MM ESP., 5,92M VAO, 2,08M ALT., RECOBRIMENTO MINIMO 0,75M E MAXIMO 4,00M. FORN.</v>
          </cell>
          <cell r="C7631" t="str">
            <v>M</v>
          </cell>
        </row>
        <row r="7632">
          <cell r="A7632" t="str">
            <v>20.085.455-0</v>
          </cell>
          <cell r="B7632" t="str">
            <v>BUEIRO EM ARCO CHAPA REVESTIM.EPOXY, C/ 3,4MM ESP., 5,92M VAO, 2,08M ALT.,RECOBRIMENTO MINIMO 0,75M E MAXIMO 4,00M.FORN.</v>
          </cell>
          <cell r="C7632" t="str">
            <v>M</v>
          </cell>
        </row>
        <row r="7633">
          <cell r="A7633" t="str">
            <v>20.085.460-0</v>
          </cell>
          <cell r="B7633" t="str">
            <v>BUEIRO EM ARCO EM CHAPA GALV. C/ 3,4MM ESP., 6,12M VAO, 2,77ALT., RECOBRIMENTO MINIMO 0,75M E MAXIMO 4,00M. FORN.</v>
          </cell>
          <cell r="C7633" t="str">
            <v>M</v>
          </cell>
        </row>
        <row r="7634">
          <cell r="A7634" t="str">
            <v>20.085.465-0</v>
          </cell>
          <cell r="B7634" t="str">
            <v>BUEIRO EM ARCO CHAPA REVESTIM.EPOXY, C/ 3,4MM ESP., 6,12M VAO, 2,77M ALT.,RECOBRIMENTO MINIMO 0,75M E MAXIMO 4,00M.FORN.</v>
          </cell>
          <cell r="C7634" t="str">
            <v>M</v>
          </cell>
        </row>
        <row r="7635">
          <cell r="A7635" t="str">
            <v>20.085.470-0</v>
          </cell>
          <cell r="B7635" t="str">
            <v>BUEIRO EM ARCO EM CHAPA GALV. C/ 3,4MM ESP., 6,78M VAO, 2,41M ALT., RECOBRIMENTO MINIMO 0,75M E MAXIMO 3,50M. FORN.</v>
          </cell>
          <cell r="C7635" t="str">
            <v>M</v>
          </cell>
        </row>
        <row r="7636">
          <cell r="A7636" t="str">
            <v>20.085.475-0</v>
          </cell>
          <cell r="B7636" t="str">
            <v>BUEIRO EM ARCO CHAPA REVESTIM.EPOXY, C/ 3,4MM ESP., 6,78M VAO, 2,41M ALT.,RECOBRIMENTO MINIMO 0,75M E MAXIMO 3,50M.FORN.</v>
          </cell>
          <cell r="C7636" t="str">
            <v>M</v>
          </cell>
        </row>
        <row r="7637">
          <cell r="A7637" t="str">
            <v>20.085.480-0</v>
          </cell>
          <cell r="B7637" t="str">
            <v>BUEIRO EM ARCO EM CHAPA GALV. C/ 3,4MM ESP., 6,96M VAO, 4,42M ALT., RECOBRIMENTO MINIMO 0,75M E MAXIMO 4,00M. FORN.</v>
          </cell>
          <cell r="C7637" t="str">
            <v>M</v>
          </cell>
        </row>
        <row r="7638">
          <cell r="A7638" t="str">
            <v>20.085.485-0</v>
          </cell>
          <cell r="B7638" t="str">
            <v>BUEIRO EM ARCO CHAPA REVESTIM.EPOXY, C/ 3,4MM ESP., 6,96M VAO, 4,42M ALT.,RECOBRIMENTO MINIMO 0,75M E MAXIMO 4,00M.FORN.</v>
          </cell>
          <cell r="C7638" t="str">
            <v>M</v>
          </cell>
        </row>
        <row r="7639">
          <cell r="A7639" t="str">
            <v>20.085.490-0</v>
          </cell>
          <cell r="B7639" t="str">
            <v>BUEIRO EM ARCO EM CHAPA GALV. C/ 3,4MM ESP., 7,67M VAO, 2,57M ALT., RECOBRIMENTO MINIMO 0,90M E MAXIMO 3,00M. FORN.</v>
          </cell>
          <cell r="C7639" t="str">
            <v>M</v>
          </cell>
        </row>
        <row r="7640">
          <cell r="A7640" t="str">
            <v>20.085.495-0</v>
          </cell>
          <cell r="B7640" t="str">
            <v>BUEIRO EM ARCO CHAPA REVESTIM.EPOXY, C/ 3,4MM ESP., 7,67M VAO, 2,57M ALT.,RECOBRIMENTO MINIMO 0,90M E MAXIMO 3,00M.FORN.</v>
          </cell>
          <cell r="C7640" t="str">
            <v>M</v>
          </cell>
        </row>
        <row r="7641">
          <cell r="A7641" t="str">
            <v>20.085.500-0</v>
          </cell>
          <cell r="B7641" t="str">
            <v>BUEIRO EM ARCO EM CHAPA GALV. C/ 3,4MM ESP., 7,85M VAO, 4,60M ALT., RECOBRIMENTO MINIMO 0,90M E MAXIMO 3,00M. FORN.</v>
          </cell>
          <cell r="C7641" t="str">
            <v>M</v>
          </cell>
        </row>
        <row r="7642">
          <cell r="A7642" t="str">
            <v>20.085.505-0</v>
          </cell>
          <cell r="B7642" t="str">
            <v>BUEIRO EM ARCO CHAPA REVESTIM.EPOXY, C/ 3,4MM ESP., 7,85M VAO, 4,60M ALT.,RECOBRIMENTO MINIMO 0,90M E MAXIMO 3,00M.FORN.</v>
          </cell>
          <cell r="C7642" t="str">
            <v>M</v>
          </cell>
        </row>
        <row r="7643">
          <cell r="A7643" t="str">
            <v>20.085.510-0</v>
          </cell>
          <cell r="B7643" t="str">
            <v>BUEIRO EM ARCO EM CHAPA GALV. C/ 3,4MM ESP., 8,79M VAO, 2,95M ALT., RECOBRIMENTO MINIMO 0,90M E MAXIMO 3,50M. FORN.</v>
          </cell>
          <cell r="C7643" t="str">
            <v>M</v>
          </cell>
        </row>
        <row r="7644">
          <cell r="A7644" t="str">
            <v>20.085.515-0</v>
          </cell>
          <cell r="B7644" t="str">
            <v>BUEIRO EM ARCO CHAPA REVESTIM.EPOXY, C/ 3,4MM ESP., 8,79M VAO, 2,95M ALT.,RECOBRIMENTO MINIMO 0,90M E MAXIMO 3,50M.FORN.</v>
          </cell>
          <cell r="C7644" t="str">
            <v>M</v>
          </cell>
        </row>
        <row r="7645">
          <cell r="A7645" t="str">
            <v>20.085.520-0</v>
          </cell>
          <cell r="B7645" t="str">
            <v>BUEIRO EM ARCO EM CHAPA GALV. C/ 3,4MM ESP., 8,97M VAO, 5,00M ALT., RECOBRIMENTO MINIMO 0,90M E MAXIMO 4,00M. FORN.</v>
          </cell>
          <cell r="C7645" t="str">
            <v>M</v>
          </cell>
        </row>
        <row r="7646">
          <cell r="A7646" t="str">
            <v>20.085.525-0</v>
          </cell>
          <cell r="B7646" t="str">
            <v>BUEIRO EM ARCO CHAPA REVESTIM.EPOXY, C/ 3,4MM ESP., 8,97M VAO, 5,00M ALT.,RECOBRIMENTO MINIMO 0,90M E MAXIMO 4,00M.FORN.</v>
          </cell>
          <cell r="C7646" t="str">
            <v>M</v>
          </cell>
        </row>
        <row r="7647">
          <cell r="A7647" t="str">
            <v>20.085.530-0</v>
          </cell>
          <cell r="B7647" t="str">
            <v>BUEIRO EM ARCO EM CHAPA GALV. C/ 4,7MM ESP., 9,45M VAO, 3,07M ALT., RECOBRIMENTO MINIMO 0,90M E MAXIMO 4,00M. FORN.</v>
          </cell>
          <cell r="C7647" t="str">
            <v>M</v>
          </cell>
        </row>
        <row r="7648">
          <cell r="A7648" t="str">
            <v>20.085.535-0</v>
          </cell>
          <cell r="B7648" t="str">
            <v>BUEIRO EM ARCO CHAPA REVESTIM.EPOXY, C/ 4,7MM ESP., 9,45M VAO, 3,07M ALT.,RECOBRIMENTO MINIMO 0,90M E MAXIMO 4,00M.FORN.</v>
          </cell>
          <cell r="C7648" t="str">
            <v>M</v>
          </cell>
        </row>
        <row r="7649">
          <cell r="A7649" t="str">
            <v>20.085.540-0</v>
          </cell>
          <cell r="B7649" t="str">
            <v>BUEIRO EM ARCO EM CHAPA GALV. C/ 4,7MM ESP., 9,86M VAO, 6,07M ALT., RECOBRIMENTO MINIMO 0,90M E MAXIMO 4,00M. FORN.</v>
          </cell>
          <cell r="C7649" t="str">
            <v>M</v>
          </cell>
        </row>
        <row r="7650">
          <cell r="A7650" t="str">
            <v>20.085.545-0</v>
          </cell>
          <cell r="B7650" t="str">
            <v>BUEIRO EM ARCO CHAPA REVESTIM.EPOXY, C/ 4,7MM ESP., 9,86M VAO, 6,07M ALT.,RECOBRIMENTO MINIMO 0,90M E MAXIMO 4,00M.FORN.</v>
          </cell>
          <cell r="C7650" t="str">
            <v>M</v>
          </cell>
        </row>
        <row r="7651">
          <cell r="A7651" t="str">
            <v>20.085.550-0</v>
          </cell>
          <cell r="B7651" t="str">
            <v>BUEIRO EM ARCO EM CHAPA GALV. C/ 6,3MM ESP., 10,77M VAO, 3,48M ALT., RECOBRIMENTO MINIMO 1,20M E MAXIMO 4,00M. FORN.</v>
          </cell>
          <cell r="C7651" t="str">
            <v>M</v>
          </cell>
        </row>
        <row r="7652">
          <cell r="A7652" t="str">
            <v>20.085.555-0</v>
          </cell>
          <cell r="B7652" t="str">
            <v>BUEIRO EM ARCO CHAPA REVESTIM.EPOXY,C/ 6,3MM ESP., 10,77M VAO, 3,48M ALT.,RECOBRIMENTO MINIMO 1,20M E MAXIMO 4,00M.FORN.</v>
          </cell>
          <cell r="C7652" t="str">
            <v>M</v>
          </cell>
        </row>
        <row r="7653">
          <cell r="A7653" t="str">
            <v>20.085.560-0</v>
          </cell>
          <cell r="B7653" t="str">
            <v>BUEIRO EM ARCO EM CHAPA GALV. C/ 6,3MM ESP., 10,97M VAO, 6,53M ALT., RECOBRIMENTO MINIMO 1,20M E MAXIMO 4,50M. FORN.</v>
          </cell>
          <cell r="C7653" t="str">
            <v>M</v>
          </cell>
        </row>
        <row r="7654">
          <cell r="A7654" t="str">
            <v>20.085.565-0</v>
          </cell>
          <cell r="B7654" t="str">
            <v>BUEIRO EM ARCO CHAPA REVESTIM.EPOXY,C/ 6,3MM ESP., 10,97M VAO, 6,53M ALT.,RECOBRIMENTO MINIMO 1,20M E MAXIMO 4,50M.FORN.</v>
          </cell>
          <cell r="C7654" t="str">
            <v>M</v>
          </cell>
        </row>
        <row r="7655">
          <cell r="A7655" t="str">
            <v>20.085.570-0</v>
          </cell>
          <cell r="B7655" t="str">
            <v>BUEIRO EM ARCO EM CHAPA GALV. C/ 6,3MM ESP., 11,58M VAO, 7,16M ALT., RECOBRIMENTO MINIMO 1,20M E MAXIMO 4,50M. FORN.</v>
          </cell>
          <cell r="C7655" t="str">
            <v>M</v>
          </cell>
        </row>
        <row r="7656">
          <cell r="A7656" t="str">
            <v>20.085.575-0</v>
          </cell>
          <cell r="B7656" t="str">
            <v>BUEIRO EM ARCO CHAPA REVESTIM.EPOXY,C/ 6,3MM ESP., 11,58M VAO, 7,16M ALT.,RECOBRIMENTO MINIMO 1,20M E MAXIMO 4,50M.FORN.</v>
          </cell>
          <cell r="C7656" t="str">
            <v>M</v>
          </cell>
        </row>
        <row r="7657">
          <cell r="A7657" t="str">
            <v>20.085.580-0</v>
          </cell>
          <cell r="B7657" t="str">
            <v>BUEIRO EM ARCO EM CHAPA GALV. C/ 6,3MM ESP., 11,78M VAO, 4,80M ALT., RECOBRIMENTO MINIMO 1,20M E MAXIMO 4,50M. FORN.</v>
          </cell>
          <cell r="C7657" t="str">
            <v>M</v>
          </cell>
        </row>
        <row r="7658">
          <cell r="A7658" t="str">
            <v>20.085.585-0</v>
          </cell>
          <cell r="B7658" t="str">
            <v>BUEIRO EM ARCO CHAPA REVESTIM.EPOXY,C/ 6,3MM ESP., 11,78M VAO, 4,80M ALT.,RECOBRIMENTO MINIMO 1,20M E MAXIMO 4,50M.FORN.</v>
          </cell>
          <cell r="C7658" t="str">
            <v>M</v>
          </cell>
        </row>
        <row r="7659">
          <cell r="A7659" t="str">
            <v>20.085.590-0</v>
          </cell>
          <cell r="B7659" t="str">
            <v>TUNNEL LINER EM CHAPA GALV. C/ESP. DE 2,7MM, DIAM. DE 1,20M,RECOBRIMENTO MINIMO DE 1,20M E MAXIMO DE 12,90M. FORN.</v>
          </cell>
          <cell r="C7659" t="str">
            <v>M</v>
          </cell>
        </row>
        <row r="7660">
          <cell r="A7660" t="str">
            <v>20.085.595-0</v>
          </cell>
          <cell r="B7660" t="str">
            <v>TUNNEL LINER CHAPA REVESTIM.EPOXY, C/ESP.DE 2,7MM, DIAM.DE 1,20M, RECOBRIMENTO MINIMO DE 1,20M E MAXIMO DE 12,90M. FORN.</v>
          </cell>
          <cell r="C7660" t="str">
            <v>M</v>
          </cell>
        </row>
        <row r="7661">
          <cell r="A7661" t="str">
            <v>20.085.600-0</v>
          </cell>
          <cell r="B7661" t="str">
            <v>TUNNEL LINER EM CHAPA GALV. C/ESP. DE 2,7MM, DIAM. DE 1,60M,RECOBRIMENTO MINIMO DE 1,20M E MAXIMO DE 9,60M. FORN.</v>
          </cell>
          <cell r="C7661" t="str">
            <v>M</v>
          </cell>
        </row>
        <row r="7662">
          <cell r="A7662" t="str">
            <v>20.085.605-0</v>
          </cell>
          <cell r="B7662" t="str">
            <v>TUNNEL LINER CHAPA REVESTIM. EPOXY, C/ESP.DE 2,7MM, DIAM.DE1,60M, RECOBRIMENTO MINIMO DE 1,20M E MAXIMO DE 9,60M. FORN.</v>
          </cell>
          <cell r="C7662" t="str">
            <v>M</v>
          </cell>
        </row>
        <row r="7663">
          <cell r="A7663" t="str">
            <v>20.085.610-0</v>
          </cell>
          <cell r="B7663" t="str">
            <v>TUNNEL LINER EM CHAPA GALV. C/ESP. DE 2,7MM, DIAM. DE 2,00M,RECOBRIMENTO MINIMO DE 1,50M E MAXIMO DE 7,70M. FORN.</v>
          </cell>
          <cell r="C7663" t="str">
            <v>M</v>
          </cell>
        </row>
        <row r="7664">
          <cell r="A7664" t="str">
            <v>20.085.615-0</v>
          </cell>
          <cell r="B7664" t="str">
            <v>TUNNEL LINER CHAPA REVESTIM. EPOXY, C/ESP.DE 2,7MM, DIAM.DE2,00M, RECOBRIMENTO MINIMO DE 1,50M E MAXIMO DE 7,70M. FORN.</v>
          </cell>
          <cell r="C7664" t="str">
            <v>M</v>
          </cell>
        </row>
        <row r="7665">
          <cell r="A7665" t="str">
            <v>20.085.620-0</v>
          </cell>
          <cell r="B7665" t="str">
            <v>TUNNEL LINER EM CHAPA GALV. C/ESP. DE 2,7MM, DIAM. DE 2,40M,RECOBRIMENTO MINIMO DE 1,90M E MAXIMO DE 6,40M. FORN.</v>
          </cell>
          <cell r="C7665" t="str">
            <v>M</v>
          </cell>
        </row>
        <row r="7666">
          <cell r="A7666" t="str">
            <v>20.085.625-0</v>
          </cell>
          <cell r="B7666" t="str">
            <v>TUNNEL LINER CHAPA REVESTIM. EPOXY, C/ESP.DE 2,7MM, DIAM.DE2,40M, RECOBRIMENTO MINIMO DE 1,90M E MAXIMO DE 6,40M. FORN.</v>
          </cell>
          <cell r="C7666" t="str">
            <v>M</v>
          </cell>
        </row>
        <row r="7667">
          <cell r="A7667" t="str">
            <v>20.085.630-0</v>
          </cell>
          <cell r="B7667" t="str">
            <v>TUNNEL LINER EM CHAPA GALV. C/ESP. DE 2,7MM, DIAM. DE 2,80M,RECOBRIMENTO MINIMO DE 2,20M E MAXIMO DE 5,50M. FORN.</v>
          </cell>
          <cell r="C7667" t="str">
            <v>M</v>
          </cell>
        </row>
        <row r="7668">
          <cell r="A7668" t="str">
            <v>20.085.635-0</v>
          </cell>
          <cell r="B7668" t="str">
            <v>TUNNEL LINER CHAPA REVESTIM. EPOXY, C/ESP.DE 2,7MM, DIAM.DE2,80M, RECOBRIMENTO MINIMO DE 2,20M E MAXIMO DE 5,50M. FORN.</v>
          </cell>
          <cell r="C7668" t="str">
            <v>M</v>
          </cell>
        </row>
        <row r="7669">
          <cell r="A7669" t="str">
            <v>20.085.640-0</v>
          </cell>
          <cell r="B7669" t="str">
            <v>TUNNEL LINER EM CHAPA GALV. C/ESP. DE 2,7MM, DIAM. DE 3,20M,RECOBRIMENTO MINIMO DE 2,40M E MAXIMO DE 4,80M. FORN.</v>
          </cell>
          <cell r="C7669" t="str">
            <v>M</v>
          </cell>
        </row>
        <row r="7670">
          <cell r="A7670" t="str">
            <v>20.085.645-0</v>
          </cell>
          <cell r="B7670" t="str">
            <v>TUNNEL LINER CHAPA REVESTIM. EPOXY, C/ESP.DE 2,7MM, DIAM.DE3,20M, RECOBRIMENTO MINIMO DE 2,40M E MAXIMO DE 4,80M. FORN.</v>
          </cell>
          <cell r="C7670" t="str">
            <v>M</v>
          </cell>
        </row>
        <row r="7671">
          <cell r="A7671" t="str">
            <v>20.085.650-0</v>
          </cell>
          <cell r="B7671" t="str">
            <v>TUNNEL LINER EM CHAPA GALV. C/ESP. DE 2,7MM, DIAM. DE 3,60M,RECOBRIMENTO MINIMO DE 2,60M E MAXIMO DE 4,30M. FORN.</v>
          </cell>
          <cell r="C7671" t="str">
            <v>M</v>
          </cell>
        </row>
        <row r="7672">
          <cell r="A7672" t="str">
            <v>20.085.655-0</v>
          </cell>
          <cell r="B7672" t="str">
            <v>TUNNEL LINER CHAPA REVESTIM. EPOXY, C/ESP.DE 2,7MM, DIAM.DE3,60M, RECOBRIMENTO MINIMO DE 2,60M E MAXIMO DE 4,30M. FORN.</v>
          </cell>
          <cell r="C7672" t="str">
            <v>M</v>
          </cell>
        </row>
        <row r="7673">
          <cell r="A7673" t="str">
            <v>20.085.660-0</v>
          </cell>
          <cell r="B7673" t="str">
            <v>TUNNEL LINER EM CHAPA GALV. C/ESP. DE 3,4MM, DIAM. DE 4,00M,RECOBRIMENTO MINIMO DE 2,80M E MAXIMO DE 4,60M. FORN.</v>
          </cell>
          <cell r="C7673" t="str">
            <v>M</v>
          </cell>
        </row>
        <row r="7674">
          <cell r="A7674" t="str">
            <v>20.085.665-0</v>
          </cell>
          <cell r="B7674" t="str">
            <v>TUNNEL LINER CHAPA REVESTIM. EPOXY, C/ESP.DE 3,4MM, DIAM.DE4,00M, RECOBRIMENTO MINIMO DE 2,80M E MAXIMO DE 4,60M. FORN</v>
          </cell>
          <cell r="C7674" t="str">
            <v>M</v>
          </cell>
        </row>
        <row r="7675">
          <cell r="A7675" t="str">
            <v>20.085.670-0</v>
          </cell>
          <cell r="B7675" t="str">
            <v>TUNNEL LINER EM CHAPA GALV. C/ESP. DE 4,7MM, DIAM. DE 4,40M,RECOBRIMENTO MINIMO DE 3,00M E MAXIMO DE 5,20M. FORN.</v>
          </cell>
          <cell r="C7675" t="str">
            <v>M</v>
          </cell>
        </row>
        <row r="7676">
          <cell r="A7676" t="str">
            <v>20.085.675-0</v>
          </cell>
          <cell r="B7676" t="str">
            <v>TUNNEL LINER CHAPA REVESTIM. EPOXY, C/ESP.DE 4,7MM, DIAM.DE4,40M, RECOBRIMENTO MINIMO DE 3,00M E MAXIMO DE 5,20M. FORN.</v>
          </cell>
          <cell r="C7676" t="str">
            <v>M</v>
          </cell>
        </row>
        <row r="7677">
          <cell r="A7677" t="str">
            <v>20.085.680-0</v>
          </cell>
          <cell r="B7677" t="str">
            <v>TUNNEL LINER EM CHAPA GALV. C/ESP. DE 6,3MM, DIAM. DE 4,80M,RECOBRIMENTO MINIMO DE 3,20M E MAXIMO DE 5,80M. FORN.</v>
          </cell>
          <cell r="C7677" t="str">
            <v>M</v>
          </cell>
        </row>
        <row r="7678">
          <cell r="A7678" t="str">
            <v>20.085.685-0</v>
          </cell>
          <cell r="B7678" t="str">
            <v>TUNNEL LINER CHAPA REVESTIM. EPOXY, C/ESP.DE 6,3MM, DIAM.DE4,80M, RECOBRIMENTO MINIMO DE 3,20M E MAXIMO DE 5,80M. FORN.</v>
          </cell>
          <cell r="C7678" t="str">
            <v>M</v>
          </cell>
        </row>
        <row r="7679">
          <cell r="A7679" t="str">
            <v>20.085.999-0</v>
          </cell>
          <cell r="B7679" t="str">
            <v>FAMILIA 20,085FORNEC.MATERIAIS E FERRAMENTAS</v>
          </cell>
        </row>
        <row r="7680">
          <cell r="A7680" t="str">
            <v>20.086.100-0</v>
          </cell>
          <cell r="B7680" t="str">
            <v>PASSAGEM GADO EM CHAPA GALV. C/ 2,7MM ESP., 2,20M VAO, 2,25MALT., RECOBRIMENTO MINIMO 0,30M E MAXIMO 8,90M. ASSENT.</v>
          </cell>
          <cell r="C7680" t="str">
            <v>M</v>
          </cell>
        </row>
        <row r="7681">
          <cell r="A7681" t="str">
            <v>20.086.110-0</v>
          </cell>
          <cell r="B7681" t="str">
            <v>PASSAGEM GADO EM CHAPA GALV. C/ 2,7MM ESP., 2,90M VAO, 3,10MALT., RECOBRIMENTO MINIMO 0,60M E MAXIMO 11,40M. ASSENT.</v>
          </cell>
          <cell r="C7681" t="str">
            <v>M</v>
          </cell>
        </row>
        <row r="7682">
          <cell r="A7682" t="str">
            <v>20.086.120-0</v>
          </cell>
          <cell r="B7682" t="str">
            <v>PASSAGEM INFERIOR EM CHAPA GALV. C/ 2,7MM ESP., 3,70M VAO, 3,50M ALT.,RECOBRIMENTO MINIMO 0,60M E MAXIMO 11,10M. ASSENT.</v>
          </cell>
          <cell r="C7682" t="str">
            <v>M</v>
          </cell>
        </row>
        <row r="7683">
          <cell r="A7683" t="str">
            <v>20.086.130-0</v>
          </cell>
          <cell r="B7683" t="str">
            <v>PASSAGEM INFERIOR EM CHAPA GALV. C/ 2,7MM ESP., 4,20M VAO, 3,90M ALT., RECOBRIMENTO MINIMO 0,60M E MAXIMO 9,70M. ASSENT.</v>
          </cell>
          <cell r="C7683" t="str">
            <v>M</v>
          </cell>
        </row>
        <row r="7684">
          <cell r="A7684" t="str">
            <v>20.086.140-0</v>
          </cell>
          <cell r="B7684" t="str">
            <v>PASSAGEM INFERIOR EM CHAPA GALV. C/ 2,7MM ESP., 4,80M VAO, 4,75M ALT., RECOBRIMENTO MINIMO 0,90M E MAXIMO 8,50M. ASSENT.</v>
          </cell>
          <cell r="C7684" t="str">
            <v>M</v>
          </cell>
        </row>
        <row r="7685">
          <cell r="A7685" t="str">
            <v>20.086.150-0</v>
          </cell>
          <cell r="B7685" t="str">
            <v>PASSAGEM INFERIOR EM CHAPA GALV. C/ 3,4MM ESP., 5,00M VAO, 4,85M ALT., RECOBRIMENTO MINIMO 0,90M E MAXIMO 8,60M. ASSENT.</v>
          </cell>
          <cell r="C7685" t="str">
            <v>M</v>
          </cell>
        </row>
        <row r="7686">
          <cell r="A7686" t="str">
            <v>20.086.160-0</v>
          </cell>
          <cell r="B7686" t="str">
            <v>PASSAGEM INFERIOR EM CHAPA GALV. C/ 4,7MM ESP., 5,85M VAO, 5,30M ALT., RECOBRIMENTO MINIMO 0,90M E MAXIMO 8,50M. ASSENT.</v>
          </cell>
          <cell r="C7686" t="str">
            <v>M</v>
          </cell>
        </row>
        <row r="7687">
          <cell r="A7687" t="str">
            <v>20.086.170-0</v>
          </cell>
          <cell r="B7687" t="str">
            <v>BUEIRO CIRCULAR EM CHAPA GALV. C/ESP. DE 2MM, DIAM. DE 0,60M, RECOBRIMENTO MINIMO DE 0,30M E MAXIMO DE 25,00M. ASSENT.</v>
          </cell>
          <cell r="C7687" t="str">
            <v>M</v>
          </cell>
        </row>
        <row r="7688">
          <cell r="A7688" t="str">
            <v>20.086.180-0</v>
          </cell>
          <cell r="B7688" t="str">
            <v>BUEIRO CIRCULAR EM CHAPA GALV. C/ESP. DE 2MM, DIAM. DE 0,80M, RECOBRIMENTO MINIMO DE 0,30M E MAXIMO DE 18,80M. ASSENT.</v>
          </cell>
          <cell r="C7688" t="str">
            <v>M</v>
          </cell>
        </row>
        <row r="7689">
          <cell r="A7689" t="str">
            <v>20.086.190-0</v>
          </cell>
          <cell r="B7689" t="str">
            <v>BUEIRO CIRCULAR EM CHAPA GALV. C/ESP. DE 2MM, DIAM. DE 1,00M, RECOBRIMENTO MINIMO DE 0,30M E MAXIMO DE 15,00M. ASSENT.</v>
          </cell>
          <cell r="C7689" t="str">
            <v>M</v>
          </cell>
        </row>
        <row r="7690">
          <cell r="A7690" t="str">
            <v>20.086.200-0</v>
          </cell>
          <cell r="B7690" t="str">
            <v>BUEIRO CIRCULAR EM CHAPA GALV. C/ESP. DE 2MM, DIAM. DE 1,20M, RECOBRIMENTO MINIMO DE 0,30M E MAXIMO DE 12,50M. ASSENT.</v>
          </cell>
          <cell r="C7690" t="str">
            <v>M</v>
          </cell>
        </row>
        <row r="7691">
          <cell r="A7691" t="str">
            <v>20.086.210-0</v>
          </cell>
          <cell r="B7691" t="str">
            <v>BUEIRO CIRCULAR EM CHAPA GALV. C/ESP. DE 2MM, DIAM. DE 1,50M, RECOBRIMENTO MINIMO DE 0,30M E MAXIMO DE 10,00M. ASSENT.</v>
          </cell>
          <cell r="C7691" t="str">
            <v>M</v>
          </cell>
        </row>
        <row r="7692">
          <cell r="A7692" t="str">
            <v>20.086.220-0</v>
          </cell>
          <cell r="B7692" t="str">
            <v>BUEIRO CIRCULAR EM CHAPA GALV. C/ESP. DE 2MM, DIAM. DE 1,80M, RECOBRIMENTO MINIMO DE 0,40M E MAXIMO DE 8,30M. ASSENT.</v>
          </cell>
          <cell r="C7692" t="str">
            <v>M</v>
          </cell>
        </row>
        <row r="7693">
          <cell r="A7693" t="str">
            <v>20.086.230-0</v>
          </cell>
          <cell r="B7693" t="str">
            <v>BUEIRO CIRCULAR EM CHAPA GALV. C/ESP. DE 2MM, DIAM. DE 2,00M, RECOBRIMENTO MINIMO DE 0,50M E MAXIMO DE 7,50M. ASSENT.</v>
          </cell>
          <cell r="C7693" t="str">
            <v>M</v>
          </cell>
        </row>
        <row r="7694">
          <cell r="A7694" t="str">
            <v>20.086.240-0</v>
          </cell>
          <cell r="B7694" t="str">
            <v>BUEIRO CIRCULAR EM CHAPA GALV. C/ESP. DE 2,7MM, DIAM. DE 2,20M, RECOBRIMENTO MINIMO DE 0,50M E MAXIMO DE 9,50M. ASSENT.</v>
          </cell>
          <cell r="C7694" t="str">
            <v>M</v>
          </cell>
        </row>
        <row r="7695">
          <cell r="A7695" t="str">
            <v>20.086.250-0</v>
          </cell>
          <cell r="B7695" t="str">
            <v>BUEIRO CIRCULAR EM CHAPA GALV. C/ESP. DE 2,7MM, DIAM. DE 2,40M, RECOBRIMENTO MINIMO DE 0,50M E MAXIMO DE 8,70M. ASSENT.</v>
          </cell>
          <cell r="C7695" t="str">
            <v>M</v>
          </cell>
        </row>
        <row r="7696">
          <cell r="A7696" t="str">
            <v>20.086.260-0</v>
          </cell>
          <cell r="B7696" t="str">
            <v>BUEIRO CIRCULAR EM CHAPA GALV. C/ESP. DE 3,4MM, DIAM. DE 2,60M, RECOBRIMENTO MINIMO DE 0,50M E MAXIMO DE 10,60M. ASSENT.</v>
          </cell>
          <cell r="C7696" t="str">
            <v>M</v>
          </cell>
        </row>
        <row r="7697">
          <cell r="A7697" t="str">
            <v>20.086.270-0</v>
          </cell>
          <cell r="B7697" t="str">
            <v>BUEIRO CIRCULAR EM CHAPA GALV. C/ESP. DE 3,4MM, DIAM. DE 2,80M, RECOBRIMENTO MINIMO DE 0,50M E MAXIMO DE 9,80M. ASSENT.</v>
          </cell>
          <cell r="C7697" t="str">
            <v>M</v>
          </cell>
        </row>
        <row r="7698">
          <cell r="A7698" t="str">
            <v>20.086.280-0</v>
          </cell>
          <cell r="B7698" t="str">
            <v>BUEIRO CIRCULAR EM CHAPA GALV. C/ESP. DE 2,7MM, DIAM. DE 3,05M, RECOBRIMENTO MINIMO DE 0,45M E MAXIMO DE 13,10M. ASSENT.</v>
          </cell>
          <cell r="C7698" t="str">
            <v>M</v>
          </cell>
        </row>
        <row r="7699">
          <cell r="A7699" t="str">
            <v>20.086.290-0</v>
          </cell>
          <cell r="B7699" t="str">
            <v>BUEIRO CIRCULAR EM CHAPA GALV. C/ESP. DE 2,7MM, DIAM. DE 3,40M, RECOBRIMENTO MINIMO DE 0,45M E MAXIMO DE 11,70M. ASSENT.</v>
          </cell>
          <cell r="C7699" t="str">
            <v>M</v>
          </cell>
        </row>
        <row r="7700">
          <cell r="A7700" t="str">
            <v>20.086.300-0</v>
          </cell>
          <cell r="B7700" t="str">
            <v>BUEIRO CIRCULAR EM CHAPA GALV. C/ESP. DE 2,7MM, DIAM. DE 3,80M, RECOBRIMENTO MINIMO DE 0,60M E MAXIMO DE 10,50M. ASSENT.</v>
          </cell>
          <cell r="C7700" t="str">
            <v>M</v>
          </cell>
        </row>
        <row r="7701">
          <cell r="A7701" t="str">
            <v>20.086.310-0</v>
          </cell>
          <cell r="B7701" t="str">
            <v>BUEIRO CIRCULAR EM CHAPA GALV. C/ESP. DE 2,7MM, DIAM. DE 4,20M, RECOBRIMENTO MINIMO DE 0,60M E MAXIMO DE 9,50M. ASSENT.</v>
          </cell>
          <cell r="C7701" t="str">
            <v>M</v>
          </cell>
        </row>
        <row r="7702">
          <cell r="A7702" t="str">
            <v>20.086.320-0</v>
          </cell>
          <cell r="B7702" t="str">
            <v>BUEIRO CIRCULAR EM CHAPA GALV. C/ESP. DE 2,7MM, DIAM. DE 4,60M, RECOBRIMENTO MINIMO DE 0,60M E MAXIMO DE 8,70M. ASSENT.</v>
          </cell>
          <cell r="C7702" t="str">
            <v>M</v>
          </cell>
        </row>
        <row r="7703">
          <cell r="A7703" t="str">
            <v>20.086.330-0</v>
          </cell>
          <cell r="B7703" t="str">
            <v>BUEIRO LENTICULAR EM CHAPA GALV. C/ 2MM ESP., 1,00M VAO, 0,80M ALT., RECOBRIMENTO MINIMO 0,30M E MAXIMO 6,80M. ASSENT.</v>
          </cell>
          <cell r="C7703" t="str">
            <v>M</v>
          </cell>
        </row>
        <row r="7704">
          <cell r="A7704" t="str">
            <v>20.086.340-0</v>
          </cell>
          <cell r="B7704" t="str">
            <v>BUEIRO LENTICULAR EM CHAPA GALV. C/ 2MM ESP., 1,20M VAO, 1,00M ALT., RECOBRIMENTO MINIMO 0,30M E MAXIMO 9,00M. ASSENT.</v>
          </cell>
          <cell r="C7704" t="str">
            <v>M</v>
          </cell>
        </row>
        <row r="7705">
          <cell r="A7705" t="str">
            <v>20.086.350-0</v>
          </cell>
          <cell r="B7705" t="str">
            <v>BUEIRO LENTICULAR EM CHAPA GALV. C/ 2MM ESP., 1,45M VAO, 1,10M ALT., RECOBRIMENTO MINIMO 0,40M E MAXIMO 7,40M. ASSENT.</v>
          </cell>
          <cell r="C7705" t="str">
            <v>M</v>
          </cell>
        </row>
        <row r="7706">
          <cell r="A7706" t="str">
            <v>20.086.360-0</v>
          </cell>
          <cell r="B7706" t="str">
            <v>BUEIRO LENTICULAR EM CHAPA GALV. C/ 2MM ESP., 1,85M VAO, 1,50M ALT., RECOBRIMENTO MINIMO 0,50M E MAXIMO 8,10M. ASSENT.</v>
          </cell>
          <cell r="C7706" t="str">
            <v>M</v>
          </cell>
        </row>
        <row r="7707">
          <cell r="A7707" t="str">
            <v>20.086.370-0</v>
          </cell>
          <cell r="B7707" t="str">
            <v>BUEIRO LENTICULAR EM CHAPA GALV. C/ 2MM ESP., 2,15M VAO, 1,60M ALT., RECOBRIMENTO MINIMO 0,60M E MAXIMO 7,00M. ASSENT.</v>
          </cell>
          <cell r="C7707" t="str">
            <v>M</v>
          </cell>
        </row>
        <row r="7708">
          <cell r="A7708" t="str">
            <v>20.086.380-0</v>
          </cell>
          <cell r="B7708" t="str">
            <v>BUEIRO LENTICULAR EM CHAPA GALV. C/ 2MM ESP., 2,30M VAO, 1,65M ALT., RECOBRIMENTO MINIMO 0,60M E MAXIMO 6,50M. ASSENT.</v>
          </cell>
          <cell r="C7708" t="str">
            <v>M</v>
          </cell>
        </row>
        <row r="7709">
          <cell r="A7709" t="str">
            <v>20.086.390-0</v>
          </cell>
          <cell r="B7709" t="str">
            <v>BUEIRO LENTICULAR EM CHAPA GALV. C/ 2MM ESP., 2,50M VAO, 2,20M ALT., RECOBRIMENTO MINIMO 0,60M E MAXIMO 6,00M. ASSENT.</v>
          </cell>
          <cell r="C7709" t="str">
            <v>M</v>
          </cell>
        </row>
        <row r="7710">
          <cell r="A7710" t="str">
            <v>20.086.400-0</v>
          </cell>
          <cell r="B7710" t="str">
            <v>BUEIRO LENTICULAR EM CHAPA GALV. C/ 2,7MM ESP., 3,05M VAO, 2,05M ALT., RECOBRIMENTO MINIMO 0,60M E MAXIMO 6,80M. ASSENT.</v>
          </cell>
          <cell r="C7710" t="str">
            <v>M</v>
          </cell>
        </row>
        <row r="7711">
          <cell r="A7711" t="str">
            <v>20.086.410-0</v>
          </cell>
          <cell r="B7711" t="str">
            <v>BUEIRO LENTICULAR EM CHAPA GALV. C/ 2,7MM ESP., 4,15M VAO, 2,80M ALT., RECOBRIMENTO MINIMO 0,60M E MAXIMO 6,80M. ASSENT.</v>
          </cell>
          <cell r="C7711" t="str">
            <v>M</v>
          </cell>
        </row>
        <row r="7712">
          <cell r="A7712" t="str">
            <v>20.086.420-0</v>
          </cell>
          <cell r="B7712" t="str">
            <v>BUEIRO LENTICULAR EM CHAPA GALV. C/ 3,4MM ESP., 4,80M VAO, 3,05M ALT., RECOBRIMENTO MINIMO 0,75M E MAXIMO 5,80M. ASSENT.</v>
          </cell>
          <cell r="C7712" t="str">
            <v>M</v>
          </cell>
        </row>
        <row r="7713">
          <cell r="A7713" t="str">
            <v>20.086.430-0</v>
          </cell>
          <cell r="B7713" t="str">
            <v>BUEIRO LENTICULAR EM CHAPA GALV. C/ 3,4MM ESP., 5,45M VAO, 3,35M ALT., RECOBRIMENTO MINIMO 0,75M E MAXIMO 4,40M. ASSENT.</v>
          </cell>
          <cell r="C7713" t="str">
            <v>M</v>
          </cell>
        </row>
        <row r="7714">
          <cell r="A7714" t="str">
            <v>20.086.440-0</v>
          </cell>
          <cell r="B7714" t="str">
            <v>BUEIRO LENTICULAR EM CHAPA GALV. C/ 3,4MM ESP., 6,60M VAO, 3,85M ALT., RECOBRIMENTO MINIMO 0,90M E MAXIMO 3,30M. ASSENT.</v>
          </cell>
          <cell r="C7714" t="str">
            <v>M</v>
          </cell>
        </row>
        <row r="7715">
          <cell r="A7715" t="str">
            <v>20.086.450-0</v>
          </cell>
          <cell r="B7715" t="str">
            <v>BUEIRO EM ARCO EM CHAPA GALV. C/ 3,4MM ESP., 5,92M VAO, 2,08M ALT., RECOBRIMENTO MINIMO 0,75M E MAXIMO 4,00M. ASSENT.</v>
          </cell>
          <cell r="C7715" t="str">
            <v>M</v>
          </cell>
        </row>
        <row r="7716">
          <cell r="A7716" t="str">
            <v>20.086.460-0</v>
          </cell>
          <cell r="B7716" t="str">
            <v>BUEIRO EM ARCO EM CHAPA GALV. C/ 3,4MM ESP., 6,12M VAO, 2,77M ALT., RECOBRIMENTO MINIMO 0,75M E MAXIMO 4,00M. ASSENT.</v>
          </cell>
          <cell r="C7716" t="str">
            <v>M</v>
          </cell>
        </row>
        <row r="7717">
          <cell r="A7717" t="str">
            <v>20.086.470-0</v>
          </cell>
          <cell r="B7717" t="str">
            <v>BUEIRO EM ARCO EM CHAPA GALV. C/ 3,4MM ESP., 6,78M VAO, 2,41M ALT., RECOBRIMENTO MINIMO 0,75M E MAXIMO 3,50M. ASSENT.</v>
          </cell>
          <cell r="C7717" t="str">
            <v>M</v>
          </cell>
        </row>
        <row r="7718">
          <cell r="A7718" t="str">
            <v>20.086.480-0</v>
          </cell>
          <cell r="B7718" t="str">
            <v>BUEIRO EM ARCO EM CHAPA GALV. C/ 3,4MM ESP., 6,96M VAO, 4,42M ALT., RECOBRIMENTO MINIMO 0,75M E MAXIMO 4,00M. ASSENT.</v>
          </cell>
          <cell r="C7718" t="str">
            <v>M</v>
          </cell>
        </row>
        <row r="7719">
          <cell r="A7719" t="str">
            <v>20.086.490-0</v>
          </cell>
          <cell r="B7719" t="str">
            <v>BUEIRO EM ARCO EM CHAPA GALV. C/ 3,4MM ESP., 7,67M VAO, 2,57M ALT., RECOBRIMENTO MINIMO 0,90M E MAXIMO 3,00M. ASSENT.</v>
          </cell>
          <cell r="C7719" t="str">
            <v>M</v>
          </cell>
        </row>
        <row r="7720">
          <cell r="A7720" t="str">
            <v>20.086.500-0</v>
          </cell>
          <cell r="B7720" t="str">
            <v>BUEIRO EM ARCO EM CHAPA GALV. C/ 3,4MM ESP., 7,85M VAO, 4,60M ALT., RECOBRIMENTO MINIMO 0,90M E MAXIMO 3,00M. ASSENT.</v>
          </cell>
          <cell r="C7720" t="str">
            <v>M</v>
          </cell>
        </row>
        <row r="7721">
          <cell r="A7721" t="str">
            <v>20.086.510-0</v>
          </cell>
          <cell r="B7721" t="str">
            <v>BUEIRO EM ARCO EM CHAPA GALV. C/ 3,4MM ESP., 8,79M VAO, 2,95M ALT., RECOBRIMENTO MINIMO 0,90M E MAXIMO 3,50M. ASSENT.</v>
          </cell>
          <cell r="C7721" t="str">
            <v>M</v>
          </cell>
        </row>
        <row r="7722">
          <cell r="A7722" t="str">
            <v>20.086.520-0</v>
          </cell>
          <cell r="B7722" t="str">
            <v>BUEIRO EM ARCO EM CHAPA GALV. C/ 3,4MM ESP., 8,97M VAO, 5,00M ALT., RECOBRIMENTO MINIMO 0,90M E MAXIMO 4,00M. ASSENT.</v>
          </cell>
          <cell r="C7722" t="str">
            <v>M</v>
          </cell>
        </row>
        <row r="7723">
          <cell r="A7723" t="str">
            <v>20.086.530-0</v>
          </cell>
          <cell r="B7723" t="str">
            <v>BUEIRO EM ARCO EM CHAPA GALV. C/ 4,7MM ESP., 9,45M VAO, 3,07M ALT., RECOBRIMENTO MINIMO 0,90M E MAXIMO 4,00M. ASSENT.</v>
          </cell>
          <cell r="C7723" t="str">
            <v>M</v>
          </cell>
        </row>
        <row r="7724">
          <cell r="A7724" t="str">
            <v>20.086.540-0</v>
          </cell>
          <cell r="B7724" t="str">
            <v>BUEIRO EM ARCO EM CHAPA GALV. C/ 4,7MM ESP., 9,86M VAO, 6,07M ALT., RECOBRIMENTO MINIMO 0,90M E MAXIMO 4,00M. ASSENT.</v>
          </cell>
          <cell r="C7724" t="str">
            <v>M</v>
          </cell>
        </row>
        <row r="7725">
          <cell r="A7725" t="str">
            <v>20.086.550-0</v>
          </cell>
          <cell r="B7725" t="str">
            <v>BUEIRO EM ARCO EM CHAPA GALV. C/ 6,3MM ESP., 10,77M VAO, 3,48M ALT., RECOBRIMENTO MINIMO 1,20M E MAXIMO 4,00M. ASSENT.</v>
          </cell>
          <cell r="C7725" t="str">
            <v>M</v>
          </cell>
        </row>
        <row r="7726">
          <cell r="A7726" t="str">
            <v>20.086.560-0</v>
          </cell>
          <cell r="B7726" t="str">
            <v>BUEIRO EM ARCO EM CHAPA GALV. C/ 6,3MM ESP., 10,97M VAO, 6,53M ALT., RECOBRIMENTO MINIMO 1,20M E MAXIMO 4,50M. ASSENT.</v>
          </cell>
          <cell r="C7726" t="str">
            <v>M</v>
          </cell>
        </row>
        <row r="7727">
          <cell r="A7727" t="str">
            <v>20.086.570-0</v>
          </cell>
          <cell r="B7727" t="str">
            <v>BUEIRO EM ARCO EM CHAPA GALV. C/ 6,3MM ESP., 11,58M VAO, 7,16M ALT., RECOBRIMENTO MINIMO 1,20M E MAXIMO 4,50M. ASSENT.</v>
          </cell>
          <cell r="C7727" t="str">
            <v>M</v>
          </cell>
        </row>
        <row r="7728">
          <cell r="A7728" t="str">
            <v>20.086.580-0</v>
          </cell>
          <cell r="B7728" t="str">
            <v>BUEIRO EM ARCO EM CHAPA GALV. C/ 6,3MM ESP., 11,78M VAO, 4,80M ALT., RECOBRIMENTO MINIMO 1,20M E MAXIMO 4,50M. ASSENT.</v>
          </cell>
          <cell r="C7728" t="str">
            <v>M</v>
          </cell>
        </row>
        <row r="7729">
          <cell r="A7729" t="str">
            <v>20.086.590-0</v>
          </cell>
          <cell r="B7729" t="str">
            <v>TUNNEL LINER EM CHAPA GALV. C/ESP. DE 2,7MM, DIAM. DE 1,20M,RECOBRIMENTO MINIMO DE 1,20M E MAXIMO DE 12,90M. ASSENT.</v>
          </cell>
          <cell r="C7729" t="str">
            <v>M</v>
          </cell>
        </row>
        <row r="7730">
          <cell r="A7730" t="str">
            <v>20.086.600-0</v>
          </cell>
          <cell r="B7730" t="str">
            <v>TUNNEL LINER EM CHAPA GALV. C/ESP. DE 2,7MM, DIAM. DE 1,60M,RECOBRIMENTO MINIMO DE 1,20M E MAXIMO DE 9,60M. ASSENT.</v>
          </cell>
          <cell r="C7730" t="str">
            <v>M</v>
          </cell>
        </row>
        <row r="7731">
          <cell r="A7731" t="str">
            <v>20.086.610-0</v>
          </cell>
          <cell r="B7731" t="str">
            <v>TUNNEL LINER EM CHAPA GALV. C/ESP. DE 2,7MM, DIAM. DE 2,00M,RECOBRIMENTO MINIMO DE 1,50M E MAXIMO DE 7,70M. ASSENT.</v>
          </cell>
          <cell r="C7731" t="str">
            <v>M</v>
          </cell>
        </row>
        <row r="7732">
          <cell r="A7732" t="str">
            <v>20.086.620-0</v>
          </cell>
          <cell r="B7732" t="str">
            <v>TUNNEL LINER EM CHAPA GALV. C/ESP. DE 2,7MM, DIAM. DE 2,40M,RECOBRIMENTO MINIMO DE 1,90M E MAXIMO DE 6,40M. ASSENT.</v>
          </cell>
          <cell r="C7732" t="str">
            <v>M</v>
          </cell>
        </row>
        <row r="7733">
          <cell r="A7733" t="str">
            <v>20.086.630-0</v>
          </cell>
          <cell r="B7733" t="str">
            <v>TUNNEL LINER EM CHAPA GALV. C/ESP. DE 2,7MM, DIAM. DE 2,80M,RECOBRIMENTO MINIMO DE 2,20M E MAXIMO DE 5,50M. ASSENT.</v>
          </cell>
          <cell r="C7733" t="str">
            <v>M</v>
          </cell>
        </row>
        <row r="7734">
          <cell r="A7734" t="str">
            <v>20.086.640-0</v>
          </cell>
          <cell r="B7734" t="str">
            <v>TUNNEL LINER EM CHAPA GALV. C/ESP. DE 2,7MM, DIAM. DE 3,20M,RECOBRIMENTO MINIMO DE 2,40M E MAXIMO DE 4,80M. ASSENT.</v>
          </cell>
          <cell r="C7734" t="str">
            <v>M</v>
          </cell>
        </row>
        <row r="7735">
          <cell r="A7735" t="str">
            <v>20.086.650-0</v>
          </cell>
          <cell r="B7735" t="str">
            <v>TUNNEL LINER EM CHAPA GALV. C/ESP. DE 2,7MM, DIAM. DE 3,60M,RECOBRIMENTO MINIMO DE 2,60M E MAXIMO DE 4,30M. ASSENT.</v>
          </cell>
          <cell r="C7735" t="str">
            <v>M</v>
          </cell>
        </row>
        <row r="7736">
          <cell r="A7736" t="str">
            <v>20.086.660-0</v>
          </cell>
          <cell r="B7736" t="str">
            <v>TUNNEL LINER EM CHAPA GALV. C/ESP. DE 3,4MM, DIAM. DE 4,00M,RECOBRIMENTO MINIMO DE 2,80M E MAXIMO DE 4,60M. ASSENT.</v>
          </cell>
          <cell r="C7736" t="str">
            <v>M</v>
          </cell>
        </row>
        <row r="7737">
          <cell r="A7737" t="str">
            <v>20.086.670-0</v>
          </cell>
          <cell r="B7737" t="str">
            <v>TUNNEL LINER EM CHAPA GALV. C/ESP. DE 4,7MM, DIAM. DE 4,40M,RECOBRIMENTO MINIMO DE 3,00M E MAXIMO DE 5,20M. ASSENT.</v>
          </cell>
          <cell r="C7737" t="str">
            <v>M</v>
          </cell>
        </row>
        <row r="7738">
          <cell r="A7738" t="str">
            <v>20.086.680-0</v>
          </cell>
          <cell r="B7738" t="str">
            <v>TUNNEL LINER EM CHAPA GALV. C/ESP. DE 6,3MM, DIAM. DE 4,80M,RECOBRIMENTO MINIMO DE 3,20M E MAXIMO DE 5,80M. ASSENT.</v>
          </cell>
          <cell r="C7738" t="str">
            <v>M</v>
          </cell>
        </row>
        <row r="7739">
          <cell r="A7739" t="str">
            <v>20.086.999-0</v>
          </cell>
          <cell r="B7739" t="str">
            <v>FAMILIA 20,086PASSAGEM CABO A.</v>
          </cell>
        </row>
        <row r="7740">
          <cell r="A7740" t="str">
            <v>20.090.001-1</v>
          </cell>
          <cell r="B7740" t="str">
            <v>BRITAGEM DE ROCHA, APROVEIT. DA ESCAV. DE MAT. DE 3ªCAT., P/IMPLANTACAO OU ALARGAMENTO DE ROD.</v>
          </cell>
          <cell r="C7740" t="str">
            <v>M3</v>
          </cell>
        </row>
        <row r="7741">
          <cell r="A7741" t="str">
            <v>20.090.005-1</v>
          </cell>
          <cell r="B7741" t="str">
            <v>EXTRACAO DE ROCHA EM EXPLORACAO DE PEDREIRA</v>
          </cell>
          <cell r="C7741" t="str">
            <v>M3</v>
          </cell>
        </row>
        <row r="7742">
          <cell r="A7742" t="str">
            <v>20.090.006-0</v>
          </cell>
          <cell r="B7742" t="str">
            <v>FRAGMENTACAO, CARGA, TRANSP. E BRITAGEM DE ROCHA JA EXTRAIDA, EM EXPLORACAO DE PEDREIRA</v>
          </cell>
          <cell r="C7742" t="str">
            <v>M3</v>
          </cell>
        </row>
        <row r="7743">
          <cell r="A7743" t="str">
            <v>20.090.999-0</v>
          </cell>
          <cell r="B7743" t="str">
            <v>FAMILIA 20,090BRINTAGEM DE ROCHA</v>
          </cell>
        </row>
        <row r="7744">
          <cell r="A7744" t="str">
            <v>20.091.001-1</v>
          </cell>
          <cell r="B7744" t="str">
            <v>EXTRACAO DE AREIA DE RIO, P/MEIO DE DRAGAGEM</v>
          </cell>
          <cell r="C7744" t="str">
            <v>M3</v>
          </cell>
        </row>
        <row r="7745">
          <cell r="A7745" t="str">
            <v>20.091.999-0</v>
          </cell>
          <cell r="B7745" t="str">
            <v>FAMILIA 20,091EXTRACAO AREIA D/RIO</v>
          </cell>
        </row>
        <row r="7746">
          <cell r="A7746" t="str">
            <v>20.092.001-0</v>
          </cell>
          <cell r="B7746" t="str">
            <v>AREIA</v>
          </cell>
          <cell r="C7746" t="str">
            <v>M3</v>
          </cell>
        </row>
        <row r="7747">
          <cell r="A7747" t="str">
            <v>20.092.999-0</v>
          </cell>
          <cell r="B7747" t="str">
            <v>FAMILIA 20,092FORNECIMENTO D/AREIA REVENDEDOR</v>
          </cell>
        </row>
        <row r="7748">
          <cell r="A7748" t="str">
            <v>20.093.001-0</v>
          </cell>
          <cell r="B7748" t="str">
            <v>CIMENTO "PORTLAND", CP-II-32</v>
          </cell>
          <cell r="C7748" t="str">
            <v>KG</v>
          </cell>
        </row>
        <row r="7749">
          <cell r="A7749" t="str">
            <v>20.093.999-0</v>
          </cell>
          <cell r="B7749" t="str">
            <v>FAMILIA 20,093FORNECIMENTO CIMENTO REVENDEDOR</v>
          </cell>
        </row>
        <row r="7750">
          <cell r="A7750" t="str">
            <v>20.096.001-0</v>
          </cell>
          <cell r="B7750" t="str">
            <v>CASCALHINHO (PEDRA ZERO)</v>
          </cell>
          <cell r="C7750" t="str">
            <v>M3</v>
          </cell>
        </row>
        <row r="7751">
          <cell r="A7751" t="str">
            <v>20.096.999-0</v>
          </cell>
          <cell r="B7751" t="str">
            <v>FAMILIA 20,096FORNECIMENTO CASCALHINHO REVENDEDOR</v>
          </cell>
        </row>
        <row r="7752">
          <cell r="A7752" t="str">
            <v>20.097.001-0</v>
          </cell>
          <cell r="B7752" t="str">
            <v>PEDRA BRITADA Nº1, INCL. TRANSP.</v>
          </cell>
          <cell r="C7752" t="str">
            <v>M3</v>
          </cell>
        </row>
        <row r="7753">
          <cell r="A7753" t="str">
            <v>20.097.002-0</v>
          </cell>
          <cell r="B7753" t="str">
            <v>PEDRA BRITADA Nº2, INCL. TRANSP.</v>
          </cell>
          <cell r="C7753" t="str">
            <v>M3</v>
          </cell>
        </row>
        <row r="7754">
          <cell r="A7754" t="str">
            <v>20.097.003-0</v>
          </cell>
          <cell r="B7754" t="str">
            <v>PEDRA BRITADA Nº3, INCL. TRANSP.</v>
          </cell>
          <cell r="C7754" t="str">
            <v>M3</v>
          </cell>
        </row>
        <row r="7755">
          <cell r="A7755" t="str">
            <v>20.097.004-0</v>
          </cell>
          <cell r="B7755" t="str">
            <v>BRITA CORRIDA, INCL. TRANSP.</v>
          </cell>
          <cell r="C7755" t="str">
            <v>M3</v>
          </cell>
        </row>
        <row r="7756">
          <cell r="A7756" t="str">
            <v>20.097.005-0</v>
          </cell>
          <cell r="B7756" t="str">
            <v>PO-DE-PEDRA, INCL. TRANSP.</v>
          </cell>
          <cell r="C7756" t="str">
            <v>M3</v>
          </cell>
        </row>
        <row r="7757">
          <cell r="A7757" t="str">
            <v>20.097.999-0</v>
          </cell>
          <cell r="B7757" t="str">
            <v>FAMILIA 20,097FORNEC.PEDRA BRITADA C/TRANSPORTE</v>
          </cell>
        </row>
        <row r="7758">
          <cell r="A7758" t="str">
            <v>20.098.001-0</v>
          </cell>
          <cell r="B7758" t="str">
            <v>PEDRA-DE-MAO</v>
          </cell>
          <cell r="C7758" t="str">
            <v>M3</v>
          </cell>
        </row>
        <row r="7759">
          <cell r="A7759" t="str">
            <v>20.098.999-0</v>
          </cell>
          <cell r="B7759" t="str">
            <v>FAMILIA 20,098FORNEC.PEDRA DE MAO C/TRANSPORTE</v>
          </cell>
        </row>
        <row r="7760">
          <cell r="A7760" t="str">
            <v>20.099.001-0</v>
          </cell>
          <cell r="B7760" t="str">
            <v>PO-DE-PEDRA, EXCL. TRANSP.</v>
          </cell>
          <cell r="C7760" t="str">
            <v>M3</v>
          </cell>
        </row>
        <row r="7761">
          <cell r="A7761" t="str">
            <v>20.099.999-0</v>
          </cell>
          <cell r="B7761" t="str">
            <v>FAMILIA 20,099</v>
          </cell>
        </row>
        <row r="7762">
          <cell r="A7762" t="str">
            <v>20.100.999-0</v>
          </cell>
          <cell r="B7762" t="str">
            <v>FAMILIA 20,100FORN.DE FILLER C/TRANSPORTE</v>
          </cell>
        </row>
        <row r="7763">
          <cell r="A7763" t="str">
            <v>20.101.011-0</v>
          </cell>
          <cell r="B7763" t="str">
            <v>EMULSAO ASF. CATIONICA, TIPO RR-2C</v>
          </cell>
          <cell r="C7763" t="str">
            <v>T</v>
          </cell>
        </row>
        <row r="7764">
          <cell r="A7764" t="str">
            <v>20.101.012-0</v>
          </cell>
          <cell r="B7764" t="str">
            <v>EMULSAO ALF. CATIONICA, TIPO RM-2C</v>
          </cell>
          <cell r="C7764" t="str">
            <v>T</v>
          </cell>
        </row>
        <row r="7765">
          <cell r="A7765" t="str">
            <v>20.101.013-0</v>
          </cell>
          <cell r="B7765" t="str">
            <v>EMULSAO ASF. CATIONICA, TIPO RL-1C</v>
          </cell>
          <cell r="C7765" t="str">
            <v>T</v>
          </cell>
        </row>
        <row r="7766">
          <cell r="A7766" t="str">
            <v>20.101.999-0</v>
          </cell>
          <cell r="B7766" t="str">
            <v>FAMILIA 20.101</v>
          </cell>
        </row>
        <row r="7767">
          <cell r="A7767" t="str">
            <v>20.102.001-0</v>
          </cell>
          <cell r="B7767" t="str">
            <v>MATERIAL BETUMINOSO, TIPO CIM. ASF. CAP-7</v>
          </cell>
          <cell r="C7767" t="str">
            <v>T</v>
          </cell>
        </row>
        <row r="7768">
          <cell r="A7768" t="str">
            <v>20.102.003-0</v>
          </cell>
          <cell r="B7768" t="str">
            <v>MATERIAL BETUMINOSO, TIPO EMULSAO CATIONICA RR-1C</v>
          </cell>
          <cell r="C7768" t="str">
            <v>T</v>
          </cell>
        </row>
        <row r="7769">
          <cell r="A7769" t="str">
            <v>20.102.004-0</v>
          </cell>
          <cell r="B7769" t="str">
            <v>MATERIAL BETUMINOSO, TIPO EMULSAO CATIONICA RM-1C</v>
          </cell>
          <cell r="C7769" t="str">
            <v>T</v>
          </cell>
        </row>
        <row r="7770">
          <cell r="A7770" t="str">
            <v>20.102.005-0</v>
          </cell>
          <cell r="B7770" t="str">
            <v>ASFALTO DILUIDO, TIPO CR-250</v>
          </cell>
          <cell r="C7770" t="str">
            <v>T</v>
          </cell>
        </row>
        <row r="7771">
          <cell r="A7771" t="str">
            <v>20.102.006-0</v>
          </cell>
          <cell r="B7771" t="str">
            <v>ASFALTO DILUIDO, TIPO CM-30</v>
          </cell>
          <cell r="C7771" t="str">
            <v>T</v>
          </cell>
        </row>
        <row r="7772">
          <cell r="A7772" t="str">
            <v>20.102.007-0</v>
          </cell>
          <cell r="B7772" t="str">
            <v>ASFALTO DILUIDO, TIPO CAP 40</v>
          </cell>
          <cell r="C7772" t="str">
            <v>T</v>
          </cell>
        </row>
        <row r="7773">
          <cell r="A7773" t="str">
            <v>20.102.008-0</v>
          </cell>
          <cell r="B7773" t="str">
            <v>ASFALTO DILUIDO, TIPO CAP 20</v>
          </cell>
          <cell r="C7773" t="str">
            <v>T</v>
          </cell>
        </row>
        <row r="7774">
          <cell r="A7774" t="str">
            <v>20.102.999-0</v>
          </cell>
          <cell r="B7774" t="str">
            <v>FAMILIA 20,102FORN.MATERIAL BETUMINOSO C/TRANSPORTE</v>
          </cell>
        </row>
        <row r="7775">
          <cell r="A7775" t="str">
            <v>20.103.001-0</v>
          </cell>
          <cell r="B7775" t="str">
            <v>DOPE DE ADESIVIDADE</v>
          </cell>
          <cell r="C7775" t="str">
            <v>T</v>
          </cell>
        </row>
        <row r="7776">
          <cell r="A7776" t="str">
            <v>20.103.999-0</v>
          </cell>
          <cell r="B7776" t="str">
            <v>FAMILIA 20,103FORNECIMENTO DOPE ADESIVIDADE</v>
          </cell>
        </row>
        <row r="7777">
          <cell r="A7777" t="str">
            <v>20.104.001-0</v>
          </cell>
          <cell r="B7777" t="str">
            <v>SAIBRO</v>
          </cell>
          <cell r="C7777" t="str">
            <v>M3</v>
          </cell>
        </row>
        <row r="7778">
          <cell r="A7778" t="str">
            <v>20.104.999-0</v>
          </cell>
          <cell r="B7778" t="str">
            <v>FAMILIA 20.104</v>
          </cell>
        </row>
        <row r="7779">
          <cell r="A7779" t="str">
            <v>20.105.001-0</v>
          </cell>
          <cell r="B7779" t="str">
            <v>PINTURA C/CAL, DE GUARDA-CORPO, GUARDA-RODA E MURETA DE PROTECAO EM PONTES E VIADUTOS</v>
          </cell>
          <cell r="C7779" t="str">
            <v>M2</v>
          </cell>
        </row>
        <row r="7780">
          <cell r="A7780" t="str">
            <v>20.105.005-0</v>
          </cell>
          <cell r="B7780" t="str">
            <v>PINTURA DE MAIO-FIO C/CAL, C/ 1 DEMAO</v>
          </cell>
          <cell r="C7780" t="str">
            <v>M</v>
          </cell>
        </row>
        <row r="7781">
          <cell r="A7781" t="str">
            <v>20.105.999-0</v>
          </cell>
          <cell r="B7781" t="str">
            <v>FAMILIA 20,105PINTURA COM CAL</v>
          </cell>
        </row>
        <row r="7782">
          <cell r="A7782" t="str">
            <v>20.106.001-0</v>
          </cell>
          <cell r="B7782" t="str">
            <v>PINTURA C/TINTA A BASE DE PVA, DE GUARDA-CORPO, GUARDA-RODAE MURETA DE PROTECAO EM PONTES E VIADUTOS</v>
          </cell>
          <cell r="C7782" t="str">
            <v>M2</v>
          </cell>
        </row>
        <row r="7783">
          <cell r="A7783" t="str">
            <v>20.106.999-0</v>
          </cell>
          <cell r="B7783" t="str">
            <v>FAMILIA 20,106PINTURA A BASE DE PVA</v>
          </cell>
        </row>
        <row r="7784">
          <cell r="A7784" t="str">
            <v>20.107.001-0</v>
          </cell>
          <cell r="B7784" t="str">
            <v>DEFENSA METALICA: RECUPERACAO E ASSENT. C/RETIRADA, P/PINT.EM 2 DEMAOS E POSTERIOR RECOLOC.</v>
          </cell>
          <cell r="C7784" t="str">
            <v>M</v>
          </cell>
        </row>
        <row r="7785">
          <cell r="A7785" t="str">
            <v>20.107.999-0</v>
          </cell>
          <cell r="B7785" t="str">
            <v>FAMILIA 20,107DEFENSAS METALICAS</v>
          </cell>
        </row>
        <row r="7786">
          <cell r="A7786" t="str">
            <v>20.110.999-0</v>
          </cell>
          <cell r="B7786" t="str">
            <v>FAMILIA 20,110ESTRADAS</v>
          </cell>
        </row>
        <row r="7787">
          <cell r="A7787" t="str">
            <v>20.111.001-0</v>
          </cell>
          <cell r="B7787" t="str">
            <v>CASCALHINHO (PEDRA ZERO), P/REGIAO DE CAMPOS</v>
          </cell>
          <cell r="C7787" t="str">
            <v>M3</v>
          </cell>
        </row>
        <row r="7788">
          <cell r="A7788" t="str">
            <v>20.111.006-0</v>
          </cell>
          <cell r="B7788" t="str">
            <v>PEDRA BRITADA 1, 2 E 3, P/REGIAO DE CAMPOS</v>
          </cell>
          <cell r="C7788" t="str">
            <v>M3</v>
          </cell>
        </row>
        <row r="7789">
          <cell r="A7789" t="str">
            <v>20.111.007-0</v>
          </cell>
          <cell r="B7789" t="str">
            <v>BRITA CORRIDA, P/REGIAO DE CAMPOS</v>
          </cell>
          <cell r="C7789" t="str">
            <v>M3</v>
          </cell>
        </row>
        <row r="7790">
          <cell r="A7790" t="str">
            <v>20.111.008-0</v>
          </cell>
          <cell r="B7790" t="str">
            <v>PO-DE-PEDRA, P/REGIAO DE CAMPOS</v>
          </cell>
          <cell r="C7790" t="str">
            <v>M3</v>
          </cell>
        </row>
        <row r="7791">
          <cell r="A7791" t="str">
            <v>20.111.009-0</v>
          </cell>
          <cell r="B7791" t="str">
            <v>PEDRA-DE-MAO, P/REGIAO DE CAMPOS</v>
          </cell>
          <cell r="C7791" t="str">
            <v>M3</v>
          </cell>
        </row>
        <row r="7792">
          <cell r="A7792" t="str">
            <v>20.111.999-0</v>
          </cell>
          <cell r="B7792" t="str">
            <v>FAMILIA 20,111FORN.CASCALHINHO PEDRA ZERO(CAMPO)</v>
          </cell>
        </row>
        <row r="7793">
          <cell r="A7793" t="str">
            <v>20.112.010-0</v>
          </cell>
          <cell r="B7793" t="str">
            <v>CASCALHINHO (PEDRA ZERO), P/REGIAO DE ITAPERUNA</v>
          </cell>
          <cell r="C7793" t="str">
            <v>M3</v>
          </cell>
        </row>
        <row r="7794">
          <cell r="A7794" t="str">
            <v>20.112.011-0</v>
          </cell>
          <cell r="B7794" t="str">
            <v>PEDRA BRITADA 1, P/REGIAO DE ITAPERUNA</v>
          </cell>
          <cell r="C7794" t="str">
            <v>M3</v>
          </cell>
        </row>
        <row r="7795">
          <cell r="A7795" t="str">
            <v>20.112.013-0</v>
          </cell>
          <cell r="B7795" t="str">
            <v>PO-DE-PEDRA, P/REGIAO DE ITAPERUNA</v>
          </cell>
          <cell r="C7795" t="str">
            <v>M3</v>
          </cell>
        </row>
        <row r="7796">
          <cell r="A7796" t="str">
            <v>20.112.014-0</v>
          </cell>
          <cell r="B7796" t="str">
            <v>PEDRA-DE-MAO, P/REGIAO DE ITAPERUNA</v>
          </cell>
          <cell r="C7796" t="str">
            <v>M3</v>
          </cell>
        </row>
        <row r="7797">
          <cell r="A7797" t="str">
            <v>20.112.999-0</v>
          </cell>
          <cell r="B7797" t="str">
            <v>FAMILIA 20,112FORN.PEDRA BRITADA</v>
          </cell>
        </row>
        <row r="7798">
          <cell r="A7798" t="str">
            <v>20.113.010-0</v>
          </cell>
          <cell r="B7798" t="str">
            <v>CASCALHINHO (PEDRA ZERO), P/REGIAO DE MACAE</v>
          </cell>
          <cell r="C7798" t="str">
            <v>M3</v>
          </cell>
        </row>
        <row r="7799">
          <cell r="A7799" t="str">
            <v>20.113.011-0</v>
          </cell>
          <cell r="B7799" t="str">
            <v>PEDRA BRITADA 1 E 2, P/REGIAO DE MACAE</v>
          </cell>
          <cell r="C7799" t="str">
            <v>M3</v>
          </cell>
        </row>
        <row r="7800">
          <cell r="A7800" t="str">
            <v>20.113.012-0</v>
          </cell>
          <cell r="B7800" t="str">
            <v>BRITA CORRIDA, P/REGIAO DE MACAE</v>
          </cell>
          <cell r="C7800" t="str">
            <v>M3</v>
          </cell>
        </row>
        <row r="7801">
          <cell r="A7801" t="str">
            <v>20.113.013-0</v>
          </cell>
          <cell r="B7801" t="str">
            <v>PO-DE-PEDRA, P/REGIAO DE MACAE</v>
          </cell>
          <cell r="C7801" t="str">
            <v>M3</v>
          </cell>
        </row>
        <row r="7802">
          <cell r="A7802" t="str">
            <v>20.113.014-0</v>
          </cell>
          <cell r="B7802" t="str">
            <v>PEDRA-DE-MAO, P/REGIAO DE MACAE</v>
          </cell>
          <cell r="C7802" t="str">
            <v>M3</v>
          </cell>
        </row>
        <row r="7803">
          <cell r="A7803" t="str">
            <v>20.113.999-0</v>
          </cell>
          <cell r="B7803" t="str">
            <v>FAMILIA 20,113FORN.BRITA CORRIDA</v>
          </cell>
        </row>
        <row r="7804">
          <cell r="A7804" t="str">
            <v>20.114.010-0</v>
          </cell>
          <cell r="B7804" t="str">
            <v>CASCALHINHO (PEDRA ZERO), P/REGIAO DE NOVA FRIBURGO</v>
          </cell>
          <cell r="C7804" t="str">
            <v>M3</v>
          </cell>
        </row>
        <row r="7805">
          <cell r="A7805" t="str">
            <v>20.114.011-0</v>
          </cell>
          <cell r="B7805" t="str">
            <v>PEDRA BRITADA 1 E 2, P/REGIAO DE NOVA FRIBURGO</v>
          </cell>
          <cell r="C7805" t="str">
            <v>M3</v>
          </cell>
        </row>
        <row r="7806">
          <cell r="A7806" t="str">
            <v>20.114.012-0</v>
          </cell>
          <cell r="B7806" t="str">
            <v>BRITA CORRIDA, P/REGIAO DE NOVA FRIBURGO</v>
          </cell>
          <cell r="C7806" t="str">
            <v>M3</v>
          </cell>
        </row>
        <row r="7807">
          <cell r="A7807" t="str">
            <v>20.114.013-0</v>
          </cell>
          <cell r="B7807" t="str">
            <v>PO-DE-PEDRA, P/REGIAO DE NOVA FRIBURGO</v>
          </cell>
          <cell r="C7807" t="str">
            <v>M3</v>
          </cell>
        </row>
        <row r="7808">
          <cell r="A7808" t="str">
            <v>20.114.014-0</v>
          </cell>
          <cell r="B7808" t="str">
            <v>PEDRA-DE-MAO, P/REGIAO DE NOVA FRIBURGO</v>
          </cell>
          <cell r="C7808" t="str">
            <v>M3</v>
          </cell>
        </row>
        <row r="7809">
          <cell r="A7809" t="str">
            <v>20.114.999-0</v>
          </cell>
          <cell r="B7809" t="str">
            <v>FAMILIA 20,114FORN.PO-DE-PEDRA</v>
          </cell>
        </row>
        <row r="7810">
          <cell r="A7810" t="str">
            <v>20.115.010-0</v>
          </cell>
          <cell r="B7810" t="str">
            <v>CASCALHINHO (PEDRA ZERO), P/REGIAO DE BARRA MANSA</v>
          </cell>
          <cell r="C7810" t="str">
            <v>M3</v>
          </cell>
        </row>
        <row r="7811">
          <cell r="A7811" t="str">
            <v>20.115.011-0</v>
          </cell>
          <cell r="B7811" t="str">
            <v>PEDRA BRITADA 1, 2 E 3, P/REGIAO DE BARRA MANSA</v>
          </cell>
          <cell r="C7811" t="str">
            <v>M3</v>
          </cell>
        </row>
        <row r="7812">
          <cell r="A7812" t="str">
            <v>20.115.012-0</v>
          </cell>
          <cell r="B7812" t="str">
            <v>BRITA CORRIDA, P/REGIAO DE BARRA MANSA</v>
          </cell>
          <cell r="C7812" t="str">
            <v>M3</v>
          </cell>
        </row>
        <row r="7813">
          <cell r="A7813" t="str">
            <v>20.115.013-0</v>
          </cell>
          <cell r="B7813" t="str">
            <v>PO-DE-PEDRA, P/REGIAO DE BARRA MANSA</v>
          </cell>
          <cell r="C7813" t="str">
            <v>M3</v>
          </cell>
        </row>
        <row r="7814">
          <cell r="A7814" t="str">
            <v>20.115.014-0</v>
          </cell>
          <cell r="B7814" t="str">
            <v>PEDRA-DE-MAO, P/REGIAO DE BARRA MANSA</v>
          </cell>
          <cell r="C7814" t="str">
            <v>M3</v>
          </cell>
        </row>
        <row r="7815">
          <cell r="A7815" t="str">
            <v>20.115.999-0</v>
          </cell>
          <cell r="B7815" t="str">
            <v>FAMILIA 20,115FORN.DE PEDRA DE MAO</v>
          </cell>
        </row>
        <row r="7816">
          <cell r="A7816" t="str">
            <v>20.125.999-0</v>
          </cell>
          <cell r="B7816" t="str">
            <v>FAMILIA 20,125TRANSPORTE</v>
          </cell>
        </row>
        <row r="7817">
          <cell r="A7817" t="str">
            <v>20.170.001-0</v>
          </cell>
          <cell r="B7817" t="str">
            <v>FAIXA DELIMITADORA (VIBRADOR) EM CONCR. SIMPLES</v>
          </cell>
          <cell r="C7817" t="str">
            <v>M</v>
          </cell>
        </row>
        <row r="7818">
          <cell r="A7818" t="str">
            <v>20.170.999-0</v>
          </cell>
          <cell r="B7818" t="str">
            <v>@PCONSTRUCAO DE FAIXAS</v>
          </cell>
        </row>
        <row r="7819">
          <cell r="A7819" t="str">
            <v>20.175.001-1</v>
          </cell>
          <cell r="B7819" t="str">
            <v>GUARDA-CORPO EM CONCR. ARMADO, FORMADO P/QUADROS RETANGULARES DE (1,90X0,50)M, SUSTENTADOS P/ 2 MONTANTES C/ 0,85M ALT.</v>
          </cell>
          <cell r="C7819" t="str">
            <v>M</v>
          </cell>
        </row>
        <row r="7820">
          <cell r="A7820" t="str">
            <v>20.175.002-1</v>
          </cell>
          <cell r="B7820" t="str">
            <v>BARREIRA PRE-MOLDADA EXT., EM CONCR. ARMADO, MED. 0,15M NO TOPO, 0,40M NA BASE E 0,77M DE ALT.</v>
          </cell>
          <cell r="C7820" t="str">
            <v>M</v>
          </cell>
        </row>
        <row r="7821">
          <cell r="A7821" t="str">
            <v>20.175.003-0</v>
          </cell>
          <cell r="B7821" t="str">
            <v>BARREIRA PRE-MOLDADA EXT., EM CONCR. ARMADO, MED. 0,25M NO TOPO, 0,40M NA BASE E 1,14M DE ALT.</v>
          </cell>
          <cell r="C7821" t="str">
            <v>M</v>
          </cell>
        </row>
        <row r="7822">
          <cell r="A7822" t="str">
            <v>20.175.004-0</v>
          </cell>
          <cell r="B7822" t="str">
            <v>BARREIRA DUPLA PRE-MOLDADA INT., EM CONCR. ARMADO, MED. 0,15M NO TOPO, 0,65M NA BASE E 0,77M DE ALT.</v>
          </cell>
          <cell r="C7822" t="str">
            <v>M</v>
          </cell>
        </row>
        <row r="7823">
          <cell r="A7823" t="str">
            <v>20.175.005-0</v>
          </cell>
          <cell r="B7823" t="str">
            <v>BARREIRA PRE-MOLDADA EXT., EM CONCR. ARMADO, MED. 0,15M TOPO, 0,40M BASE E 1,47M ALT. TOTAL (SENDO PARTE ENTERRADA)</v>
          </cell>
          <cell r="C7823" t="str">
            <v>M</v>
          </cell>
        </row>
        <row r="7824">
          <cell r="A7824" t="str">
            <v>20.175.006-0</v>
          </cell>
          <cell r="B7824" t="str">
            <v>BARREIRA PRE-MOLDADA EXT., EM CONCR. ARMADO, MED. 0,25M TOPO, 0,40M BASE E 2,34M ALT. TOTAL (SENDO PARTE ENTERRADA)</v>
          </cell>
          <cell r="C7824" t="str">
            <v>M</v>
          </cell>
        </row>
        <row r="7825">
          <cell r="A7825" t="str">
            <v>20.175.007-0</v>
          </cell>
          <cell r="B7825" t="str">
            <v>BARREIRA DUPLA PRE-MOLDADA INT., EM CONCR. ARMADO, MED. 0,15M TOPO, 0,65M BASE E 1,27M ALT.TOTAL (SENDO PARTE ENTERRADA)</v>
          </cell>
          <cell r="C7825" t="str">
            <v>M</v>
          </cell>
        </row>
        <row r="7826">
          <cell r="A7826" t="str">
            <v>20.175.999-0</v>
          </cell>
          <cell r="B7826" t="str">
            <v>FAMILIA 20,175GUARDA-CORPO</v>
          </cell>
        </row>
        <row r="7827">
          <cell r="A7827" t="str">
            <v>20.180.001-0</v>
          </cell>
          <cell r="B7827" t="str">
            <v>MURETA DIVISORIA DE TRAFEGO, EM CONCR.SIMPLES, C/ A FORMA EMCHAPA COMP.14MM RESINADA E 20MM PLASTIF.,INCL.FORN.DOS MAT.</v>
          </cell>
          <cell r="C7827" t="str">
            <v>M</v>
          </cell>
        </row>
        <row r="7828">
          <cell r="A7828" t="str">
            <v>20.180.002-0</v>
          </cell>
          <cell r="B7828" t="str">
            <v>MURETA DIVISORIA DE TRAFEGO, EM CONCR.SIMPLES, C/ A FORMA EMCHAPA COMP.14MM RESINADA E 20MM PLASTIF.,EXCL.FORN.DA FORMA</v>
          </cell>
          <cell r="C7828" t="str">
            <v>M</v>
          </cell>
        </row>
        <row r="7829">
          <cell r="A7829" t="str">
            <v>20.180.999-0</v>
          </cell>
          <cell r="B7829" t="str">
            <v>FAMILIA 20,180MURETA DIVISORIA</v>
          </cell>
        </row>
        <row r="7830">
          <cell r="A7830" t="str">
            <v>20.181.001-0</v>
          </cell>
          <cell r="B7830" t="str">
            <v>FORMA MET. P/MURETA DIVISORIA DE TRAFEGO (ITEM 20.180.001)</v>
          </cell>
          <cell r="C7830" t="str">
            <v>M</v>
          </cell>
        </row>
        <row r="7831">
          <cell r="A7831" t="str">
            <v>20.181.005-1</v>
          </cell>
          <cell r="B7831" t="str">
            <v>PROTECAO DE ESCOR. P/ "LATERAL DE PISTA", MED. 1,50M DE LARG., 1,50M DE ALT., 0,30M DE ESP. DE PAREDE E 16,00M DE COMPR.</v>
          </cell>
          <cell r="C7831" t="str">
            <v>UN</v>
          </cell>
        </row>
        <row r="7832">
          <cell r="A7832" t="str">
            <v>20.181.006-1</v>
          </cell>
          <cell r="B7832" t="str">
            <v>PROTECAO DE ESCOR. P/ "CENTRO DE PISTA", MED. 3,00M DE LARG., 1,50M DE ALT., 0,30M DE ESP. DE PAREDE E 16,00M DE COMPR.</v>
          </cell>
          <cell r="C7832" t="str">
            <v>UN</v>
          </cell>
        </row>
        <row r="7833">
          <cell r="A7833" t="str">
            <v>20.181.999-0</v>
          </cell>
          <cell r="B7833" t="str">
            <v>FAMILIA 20,181FORMA METALICA</v>
          </cell>
        </row>
        <row r="7834">
          <cell r="A7834" t="str">
            <v>20.183.001-1</v>
          </cell>
          <cell r="B7834" t="str">
            <v>PROTECAO P/VEICULOS, EM VERGALHOES PRESOS A ESTRUT. EXISTENTE, TELA DE ACO E LONA DE PLAST.</v>
          </cell>
          <cell r="C7834" t="str">
            <v>M2</v>
          </cell>
        </row>
        <row r="7835">
          <cell r="A7835" t="str">
            <v>20.183.999-0</v>
          </cell>
          <cell r="B7835" t="str">
            <v>FAMILIA 20,183PROTECAO P/VEICULOS</v>
          </cell>
        </row>
        <row r="7836">
          <cell r="A7836" t="str">
            <v>20.198.001-0</v>
          </cell>
          <cell r="B7836" t="str">
            <v>PONTE BRANCA, EM MAD. DE LEI, SOBRE ESTACAS DE EUCALIPTO</v>
          </cell>
          <cell r="C7836" t="str">
            <v>M2</v>
          </cell>
        </row>
        <row r="7837">
          <cell r="A7837" t="str">
            <v>20.198.999-0</v>
          </cell>
          <cell r="B7837" t="str">
            <v>FAMILIA 20,198CONST.PONTE BRANCA</v>
          </cell>
        </row>
        <row r="7838">
          <cell r="A7838" t="str">
            <v>20.200.999-0</v>
          </cell>
          <cell r="B7838" t="str">
            <v>INDICE DA FAMILIA</v>
          </cell>
        </row>
        <row r="7839">
          <cell r="A7839" t="str">
            <v>CATEGORIA 21 - ILUMINAÇÃO PÚBLICA</v>
          </cell>
        </row>
        <row r="7841">
          <cell r="A7841" t="str">
            <v>21.001.010-0</v>
          </cell>
          <cell r="B7841" t="str">
            <v>ASSENTAMENTO DE POSTE DE CONCR., CIRC. RETO DE 9,00M, C/CABECA DE CONCR.</v>
          </cell>
          <cell r="C7841" t="str">
            <v>UN</v>
          </cell>
        </row>
        <row r="7842">
          <cell r="A7842" t="str">
            <v>21.001.015-0</v>
          </cell>
          <cell r="B7842" t="str">
            <v>ASSENTAMENTO DE POSTE DE CONCR., CIRC. RETO DE 11,00M, C/CABECA DE CONCR.</v>
          </cell>
          <cell r="C7842" t="str">
            <v>UN</v>
          </cell>
        </row>
        <row r="7843">
          <cell r="A7843" t="str">
            <v>21.001.020-0</v>
          </cell>
          <cell r="B7843" t="str">
            <v>ASSENTAMENTO DE POSTE DE CONCR., CIRC. RETO DE 12,00M, C/CABECA DE CONCR.</v>
          </cell>
          <cell r="C7843" t="str">
            <v>UN</v>
          </cell>
        </row>
        <row r="7844">
          <cell r="A7844" t="str">
            <v>21.001.021-0</v>
          </cell>
          <cell r="B7844" t="str">
            <v>ASSENTAMENTO DE POSTE DE CONCR., CIRC. RETO DE 13,00M, C/CABECA DE CONCR.</v>
          </cell>
          <cell r="C7844" t="str">
            <v>UN</v>
          </cell>
        </row>
        <row r="7845">
          <cell r="A7845" t="str">
            <v>21.001.025-0</v>
          </cell>
          <cell r="B7845" t="str">
            <v>ASSENTAMENTO DE POSTE DE CONCR., CIRC. RETO DE 17,00M, C/CABECA DE CONCR.</v>
          </cell>
          <cell r="C7845" t="str">
            <v>UN</v>
          </cell>
        </row>
        <row r="7846">
          <cell r="A7846" t="str">
            <v>21.001.060-0</v>
          </cell>
          <cell r="B7846" t="str">
            <v>ASSENTAMENTO DE POSTE RETO, DE ACO, DE 3,50 ATE 6,00M, C/ENGASTAMENTO DA PARTE INFERIOR DA COLUNA NO SOLO</v>
          </cell>
          <cell r="C7846" t="str">
            <v>UN</v>
          </cell>
        </row>
        <row r="7847">
          <cell r="A7847" t="str">
            <v>21.001.062-0</v>
          </cell>
          <cell r="B7847" t="str">
            <v>ASSENTAMENTO DE POSTE RETO, DE ACO, DE 7,00 ATE 11,00M, C/ENGASTAMENTO DA PARTE INFERIOR DA COLUNA NO SOLO</v>
          </cell>
          <cell r="C7847" t="str">
            <v>UN</v>
          </cell>
        </row>
        <row r="7848">
          <cell r="A7848" t="str">
            <v>21.001.065-0</v>
          </cell>
          <cell r="B7848" t="str">
            <v>ASSENTAMENTO DE POSTE RETO, DE ACO, DE 13,00 ATE 20,00M, C/ENGASTAMENTO DA PARTE INFERIOR DA COLUNA NO SOLO</v>
          </cell>
          <cell r="C7848" t="str">
            <v>UN</v>
          </cell>
        </row>
        <row r="7849">
          <cell r="A7849" t="str">
            <v>21.001.070-0</v>
          </cell>
          <cell r="B7849" t="str">
            <v>ASSENTAMENTO DE POSTE CURVO, DE ACO, DE 7,00M, DE 1 BRACO, C/ENGASTAMENTO DA PARTE INFERIOR DA COLUNA NO SOLO</v>
          </cell>
          <cell r="C7849" t="str">
            <v>UN</v>
          </cell>
        </row>
        <row r="7850">
          <cell r="A7850" t="str">
            <v>21.001.075-0</v>
          </cell>
          <cell r="B7850" t="str">
            <v>ASSENTAMENTO DE POSTE CURVO, DE ACO, DE 7,00M, DE 2 BRACOS,C/ENGASTAMENTO DA PARTE INFERIOR DA COLUNA NO SOLO</v>
          </cell>
          <cell r="C7850" t="str">
            <v>UN</v>
          </cell>
        </row>
        <row r="7851">
          <cell r="A7851" t="str">
            <v>21.001.080-0</v>
          </cell>
          <cell r="B7851" t="str">
            <v>ASSENTAMENTO DE POSTE CURVO, DE ACO, DE 8,00 A 12,00M, DE 1BRACO, C/ENGASTAMENTO DA PARTE INFERIOR DA COLUNA NO SOLO</v>
          </cell>
          <cell r="C7851" t="str">
            <v>UN</v>
          </cell>
        </row>
        <row r="7852">
          <cell r="A7852" t="str">
            <v>21.001.090-0</v>
          </cell>
          <cell r="B7852" t="str">
            <v>ASSENTAMENTO DE POSTE CURVO, DE ACO, DE 8,00 A 12,00M, DE 2BRACOS, C/ENGASTAMENTO DA PARTE INFERIOR DA COLUNA NO SOLO</v>
          </cell>
          <cell r="C7852" t="str">
            <v>UN</v>
          </cell>
        </row>
        <row r="7853">
          <cell r="A7853" t="str">
            <v>21.001.999-0</v>
          </cell>
          <cell r="B7853" t="str">
            <v>FAMILIA 21.001.ASSENTAMENTO DE POSTE CONCRETO E ACO</v>
          </cell>
        </row>
        <row r="7854">
          <cell r="A7854" t="str">
            <v>21.004.010-0</v>
          </cell>
          <cell r="B7854" t="str">
            <v>ASSENTAMENTO DE POSTE DE CONCR., CIRC. RETO, DE 23,00M, EM FUNDACAO ESPECIAL</v>
          </cell>
          <cell r="C7854" t="str">
            <v>UN</v>
          </cell>
        </row>
        <row r="7855">
          <cell r="A7855" t="str">
            <v>21.004.015-0</v>
          </cell>
          <cell r="B7855" t="str">
            <v>ASSENTAMENTO DE POSTE DE CONCR., CIRC. RETO, DE 33,00M, EM FUNDACAO ESPECIAL</v>
          </cell>
          <cell r="C7855" t="str">
            <v>UN</v>
          </cell>
        </row>
        <row r="7856">
          <cell r="A7856" t="str">
            <v>21.004.020-0</v>
          </cell>
          <cell r="B7856" t="str">
            <v>ASSENTAMENTO DE POSTE RETO, DE ACO, DE 3,50 ATE 6,00M, C/FLANGE DE ACO SOLDADO NA BASE, FIX. P/PARAFUSOS</v>
          </cell>
          <cell r="C7856" t="str">
            <v>UN</v>
          </cell>
        </row>
        <row r="7857">
          <cell r="A7857" t="str">
            <v>21.004.021-0</v>
          </cell>
          <cell r="B7857" t="str">
            <v>ASSENTAMENTO DE POSTE RETO, DE ACO, DE 7,00 ATE 9,00M, C/FLANGE DE ACO SOLDADO NA BASE, FIX. P/PARAFUSOS</v>
          </cell>
          <cell r="C7857" t="str">
            <v>UN</v>
          </cell>
        </row>
        <row r="7858">
          <cell r="A7858" t="str">
            <v>21.004.025-0</v>
          </cell>
          <cell r="B7858" t="str">
            <v>ASSENTAMENTO DE POSTE RETO, DE ACO, DE 13,00 ATE 20,00M, C/FLANGE DE ACO SOLDADO NA BASE, FIX. P/PARAFUSOS</v>
          </cell>
          <cell r="C7858" t="str">
            <v>UN</v>
          </cell>
        </row>
        <row r="7859">
          <cell r="A7859" t="str">
            <v>21.004.040-0</v>
          </cell>
          <cell r="B7859" t="str">
            <v>ASSENTAMENTO DE POSTE CURVO, DE ACO, DE 1 BRACO, DE 8,00 ATE9,00M, C/FLANGE DE ACO SOLDADO NA BASE, FIX. P/PARAFUSOS</v>
          </cell>
          <cell r="C7859" t="str">
            <v>UN</v>
          </cell>
        </row>
        <row r="7860">
          <cell r="A7860" t="str">
            <v>21.004.042-0</v>
          </cell>
          <cell r="B7860" t="str">
            <v>ASSENTAMENTO DE POSTE CURVO, DE ACO, DE 1 BRACO, DE 10,00 ATE 12,00M, C/FLANGE DE ACO SOLDADO NA BASE, FIX. P/PARAFUSOS</v>
          </cell>
          <cell r="C7860" t="str">
            <v>UN</v>
          </cell>
        </row>
        <row r="7861">
          <cell r="A7861" t="str">
            <v>21.004.045-0</v>
          </cell>
          <cell r="B7861" t="str">
            <v>ASSENTAMENTO DE POSTE CURVO, DE ACO, DE 2 BRACOS, DE 8,00 ATE 9,00M, C/FLANGE DE ACO SOLDADO NA BASE, FIX. P/PARAFUSOS</v>
          </cell>
          <cell r="C7861" t="str">
            <v>UN</v>
          </cell>
        </row>
        <row r="7862">
          <cell r="A7862" t="str">
            <v>21.004.048-0</v>
          </cell>
          <cell r="B7862" t="str">
            <v>ASSENTAMENTO DE POSTE CURVO, DE ACO, DE 2 BRACOS, DE 10,00 ATE 12,00M, C/FLANGE DE ACO SOLDADO NA BASE, FIX. P/PARAFUSOS</v>
          </cell>
          <cell r="C7862" t="str">
            <v>UN</v>
          </cell>
        </row>
        <row r="7863">
          <cell r="A7863" t="str">
            <v>21.004.095-0</v>
          </cell>
          <cell r="B7863" t="str">
            <v>RETIRADA DE POSTE DE CONCR. OU ACO, DE 3,50 ATE 9,00M</v>
          </cell>
          <cell r="C7863" t="str">
            <v>UN</v>
          </cell>
        </row>
        <row r="7864">
          <cell r="A7864" t="str">
            <v>21.004.100-0</v>
          </cell>
          <cell r="B7864" t="str">
            <v>RETIRADA DE POSTE DE CONCR. OU ACO, DE 10,00 ATE 12,00M</v>
          </cell>
          <cell r="C7864" t="str">
            <v>UN</v>
          </cell>
        </row>
        <row r="7865">
          <cell r="A7865" t="str">
            <v>21.004.101-0</v>
          </cell>
          <cell r="B7865" t="str">
            <v>RETIRADA DE POSTE DE CONCR. OU ACO, DE 13,00 ATE 15,00M</v>
          </cell>
          <cell r="C7865" t="str">
            <v>UN</v>
          </cell>
        </row>
        <row r="7866">
          <cell r="A7866" t="str">
            <v>21.004.102-0</v>
          </cell>
          <cell r="B7866" t="str">
            <v>RETIRADA DE POSTE DE CONCR. OU ACO, DE 16,00 ATE 23,00M</v>
          </cell>
          <cell r="C7866" t="str">
            <v>UN</v>
          </cell>
        </row>
        <row r="7867">
          <cell r="A7867" t="str">
            <v>21.004.105-0</v>
          </cell>
          <cell r="B7867" t="str">
            <v>RETIRADA DE CONJ. DE CHAVES, FUSIVEIS E FERRAG. EM LINHA DE13,2KV</v>
          </cell>
          <cell r="C7867" t="str">
            <v>UN</v>
          </cell>
        </row>
        <row r="7868">
          <cell r="A7868" t="str">
            <v>21.004.108-0</v>
          </cell>
          <cell r="B7868" t="str">
            <v>RETIRADA DE CONJ. DE FERRAG. EM LINHA DE 13,2KV</v>
          </cell>
          <cell r="C7868" t="str">
            <v>UN</v>
          </cell>
        </row>
        <row r="7869">
          <cell r="A7869" t="str">
            <v>21.004.110-0</v>
          </cell>
          <cell r="B7869" t="str">
            <v>RETIRADA DE CONJ. DE FERRAG. EM LINHA BT</v>
          </cell>
          <cell r="C7869" t="str">
            <v>UN</v>
          </cell>
        </row>
        <row r="7870">
          <cell r="A7870" t="str">
            <v>21.004.120-0</v>
          </cell>
          <cell r="B7870" t="str">
            <v>RETIRADA DE TRANSFORMADOR DE 5KVA ATE 112,5KVA</v>
          </cell>
          <cell r="C7870" t="str">
            <v>UN</v>
          </cell>
        </row>
        <row r="7871">
          <cell r="A7871" t="str">
            <v>21.004.125-0</v>
          </cell>
          <cell r="B7871" t="str">
            <v>RETIRADA DE CONJ. DE ATERRAMENTO</v>
          </cell>
          <cell r="C7871" t="str">
            <v>UN</v>
          </cell>
        </row>
        <row r="7872">
          <cell r="A7872" t="str">
            <v>21.004.130-0</v>
          </cell>
          <cell r="B7872" t="str">
            <v>RETIRADA DE REDE AEREA DE 13,2KV (LANCE)</v>
          </cell>
          <cell r="C7872" t="str">
            <v>UN</v>
          </cell>
        </row>
        <row r="7873">
          <cell r="A7873" t="str">
            <v>21.004.135-0</v>
          </cell>
          <cell r="B7873" t="str">
            <v>RETIRADA DE REDE AEREA DE BAIXA TENSAO (LANCE)</v>
          </cell>
          <cell r="C7873" t="str">
            <v>UN</v>
          </cell>
        </row>
        <row r="7874">
          <cell r="A7874" t="str">
            <v>21.004.140-0</v>
          </cell>
          <cell r="B7874" t="str">
            <v>RETIRADA DE LUMINARIA EM ALT. DE 4,00 ATE 9,00M</v>
          </cell>
          <cell r="C7874" t="str">
            <v>UN</v>
          </cell>
        </row>
        <row r="7875">
          <cell r="A7875" t="str">
            <v>21.004.141-0</v>
          </cell>
          <cell r="B7875" t="str">
            <v>RETIRADA DE LUMINARIA EM ALT. DE 10,00 ATE 12,00M</v>
          </cell>
          <cell r="C7875" t="str">
            <v>UN</v>
          </cell>
        </row>
        <row r="7876">
          <cell r="A7876" t="str">
            <v>21.004.142-0</v>
          </cell>
          <cell r="B7876" t="str">
            <v>RETIRADA DE LUMINARIA EM ALT. DE 13,00 ATE 15,00M</v>
          </cell>
          <cell r="C7876" t="str">
            <v>UN</v>
          </cell>
        </row>
        <row r="7877">
          <cell r="A7877" t="str">
            <v>21.004.143-0</v>
          </cell>
          <cell r="B7877" t="str">
            <v>RETIRADA DE LUMINARIA EM ALT. DE 16,00 ATE 23,00M</v>
          </cell>
          <cell r="C7877" t="str">
            <v>UN</v>
          </cell>
        </row>
        <row r="7878">
          <cell r="A7878" t="str">
            <v>21.004.144-0</v>
          </cell>
          <cell r="B7878" t="str">
            <v>RETIRADA DE LUMINARIA EM ALT. DE 30,00M</v>
          </cell>
          <cell r="C7878" t="str">
            <v>UN</v>
          </cell>
        </row>
        <row r="7879">
          <cell r="A7879" t="str">
            <v>21.004.150-0</v>
          </cell>
          <cell r="B7879" t="str">
            <v>RETIRADA DE LUMINARIA, INSTAL. EM CORDOALHA, TETO OU PAREDE</v>
          </cell>
          <cell r="C7879" t="str">
            <v>UN</v>
          </cell>
        </row>
        <row r="7880">
          <cell r="A7880" t="str">
            <v>21.004.153-0</v>
          </cell>
          <cell r="B7880" t="str">
            <v>RETIRADA DE PROJETOR, INSTAL. EM TETO, PISO, PAREDE OU POSTE</v>
          </cell>
          <cell r="C7880" t="str">
            <v>UN</v>
          </cell>
        </row>
        <row r="7881">
          <cell r="A7881" t="str">
            <v>21.004.155-0</v>
          </cell>
          <cell r="B7881" t="str">
            <v>RETIRADA DE BRACO PADRAO RIOLUZ, P/FIX. DE LUMINARIA</v>
          </cell>
          <cell r="C7881" t="str">
            <v>UN</v>
          </cell>
        </row>
        <row r="7882">
          <cell r="A7882" t="str">
            <v>21.004.158-0</v>
          </cell>
          <cell r="B7882" t="str">
            <v>RETIRADA DE REATOR P/LAMPADA DE DESC., INSTALADO ATE 7,00M DE ALT.</v>
          </cell>
          <cell r="C7882" t="str">
            <v>UN</v>
          </cell>
        </row>
        <row r="7883">
          <cell r="A7883" t="str">
            <v>21.004.160-0</v>
          </cell>
          <cell r="B7883" t="str">
            <v>RETIRADA DE REATOR P/LAMPADA DE DESC., INSTALADO DE 8,00 A 12,00M DE ALT.</v>
          </cell>
          <cell r="C7883" t="str">
            <v>UN</v>
          </cell>
        </row>
        <row r="7884">
          <cell r="A7884" t="str">
            <v>21.004.165-0</v>
          </cell>
          <cell r="B7884" t="str">
            <v>RETIRADA DE REATOR P/LAMPADA DE DESC.,INSTALADO EM CX. DE PASSAGEM</v>
          </cell>
          <cell r="C7884" t="str">
            <v>UN</v>
          </cell>
        </row>
        <row r="7885">
          <cell r="A7885" t="str">
            <v>21.004.168-0</v>
          </cell>
          <cell r="B7885" t="str">
            <v>SUBSTITUICAO DE LAMPADA E LAVAGEM DO REFRATOR</v>
          </cell>
          <cell r="C7885" t="str">
            <v>UN</v>
          </cell>
        </row>
        <row r="7886">
          <cell r="A7886" t="str">
            <v>21.004.170-0</v>
          </cell>
          <cell r="B7886" t="str">
            <v>RETIRADA OU SUBSTITUICAO DE RELE FOTOELETRICO INDIVIDUAL, INSTALADO ATE 12,00M DE ALT.</v>
          </cell>
          <cell r="C7886" t="str">
            <v>UN</v>
          </cell>
        </row>
        <row r="7887">
          <cell r="A7887" t="str">
            <v>21.004.175-0</v>
          </cell>
          <cell r="B7887" t="str">
            <v>RETIRADA DE EQUIP. DO COMANDO DE CIRCUITO</v>
          </cell>
          <cell r="C7887" t="str">
            <v>UN</v>
          </cell>
        </row>
        <row r="7888">
          <cell r="A7888" t="str">
            <v>21.004.185-0</v>
          </cell>
          <cell r="B7888" t="str">
            <v>RETIRADA DE CONDUTORES SINGELOS OU MULTIPLOS, INSTALADOS EMLINHA DE DUTOS</v>
          </cell>
          <cell r="C7888" t="str">
            <v>M</v>
          </cell>
        </row>
        <row r="7889">
          <cell r="A7889" t="str">
            <v>21.004.186-0</v>
          </cell>
          <cell r="B7889" t="str">
            <v>RETIRADA DE NUCLEO, P/FIX. DE LUMINARIAS, INSTALADO EM TOPODE POSTE, ATE 15,00M DE ALT.</v>
          </cell>
          <cell r="C7889" t="str">
            <v>UN</v>
          </cell>
        </row>
        <row r="7890">
          <cell r="A7890" t="str">
            <v>21.004.187-0</v>
          </cell>
          <cell r="B7890" t="str">
            <v>RETIRADA DE NUCLEO, P/FIX. DE LUMINARIAS, INSTALADO EM TOPODE POSTE, DE 16,00 ATE 20,00M DE ALT.</v>
          </cell>
          <cell r="C7890" t="str">
            <v>UN</v>
          </cell>
        </row>
        <row r="7891">
          <cell r="A7891" t="str">
            <v>21.004.188-0</v>
          </cell>
          <cell r="B7891" t="str">
            <v>RETIRADA DE NUCLEO, P/FIX. DE LUMINARIAS, INSTALADO EM TOPODE POSTE, DE 21,00 ATE 45,00M DE ALT.</v>
          </cell>
          <cell r="C7891" t="str">
            <v>UN</v>
          </cell>
        </row>
        <row r="7892">
          <cell r="A7892" t="str">
            <v>21.004.999-0</v>
          </cell>
          <cell r="B7892" t="str">
            <v>FAMILIA 21.004.ASSENT.E RETIRADA DE POSTE CONCR./ACO</v>
          </cell>
        </row>
        <row r="7893">
          <cell r="A7893" t="str">
            <v>21.005.010-0</v>
          </cell>
          <cell r="B7893" t="str">
            <v>POSTE DE ACO, CONTINUO, CURVO, CONICO, SIMPLES, S/BASE, C/JANELA DE INSPECAO, DE 9,00M</v>
          </cell>
          <cell r="C7893" t="str">
            <v>UN</v>
          </cell>
        </row>
        <row r="7894">
          <cell r="A7894" t="str">
            <v>21.005.011-0</v>
          </cell>
          <cell r="B7894" t="str">
            <v>POSTE DE ACO, CONTINUO, CURVO, CONICO, SIMPLES, C/BASE E JANELA DE INSPECAO, DE 9,00M</v>
          </cell>
          <cell r="C7894" t="str">
            <v>UN</v>
          </cell>
        </row>
        <row r="7895">
          <cell r="A7895" t="str">
            <v>21.005.015-0</v>
          </cell>
          <cell r="B7895" t="str">
            <v>POSTE DE ACO, CONTINUO, CURVO, CONICO, DUPLO, S/BASE, C/JANELA DE INSPECAO, DE 9,00M</v>
          </cell>
          <cell r="C7895" t="str">
            <v>UN</v>
          </cell>
        </row>
        <row r="7896">
          <cell r="A7896" t="str">
            <v>21.005.016-0</v>
          </cell>
          <cell r="B7896" t="str">
            <v>POSTE DE ACO, CONTINUO, CURVO, CONICO, DUPLO, C/BASE E JANELA DE INSPECAO, DE 9,00M</v>
          </cell>
          <cell r="C7896" t="str">
            <v>UN</v>
          </cell>
        </row>
        <row r="7897">
          <cell r="A7897" t="str">
            <v>21.005.020-0</v>
          </cell>
          <cell r="B7897" t="str">
            <v>POSTE DE ACO, CONTINUO, RETO, CONICO, SIMPLES, C/FLANGE DE ACO SOLDADO NA BASE, FIX. P/PARAFUSOS, DE 9,00M</v>
          </cell>
          <cell r="C7897" t="str">
            <v>UN</v>
          </cell>
        </row>
        <row r="7898">
          <cell r="A7898" t="str">
            <v>21.005.050-0</v>
          </cell>
          <cell r="B7898" t="str">
            <v>POSTE DE ACO, CONTINUO, RETO, CONICO, SIMPLES, C/ENGASTAMENTO DA PARTE INFERIOR DA COLUNA NO SOLO, DE 7,00M</v>
          </cell>
          <cell r="C7898" t="str">
            <v>UN</v>
          </cell>
        </row>
        <row r="7899">
          <cell r="A7899" t="str">
            <v>21.005.999-0</v>
          </cell>
          <cell r="B7899" t="str">
            <v>FAMILIA 21.005.FORN.E ASSENT.POSTE DE ACO</v>
          </cell>
        </row>
        <row r="7900">
          <cell r="A7900" t="str">
            <v>21.007.010-0</v>
          </cell>
          <cell r="B7900" t="str">
            <v>MONTAGEM DE POSTE DE FºFº, TIPO H-1, DE 4,50M DE ALT. UTIL,EQUIPADO C/GLOBO</v>
          </cell>
          <cell r="C7900" t="str">
            <v>UN</v>
          </cell>
        </row>
        <row r="7901">
          <cell r="A7901" t="str">
            <v>21.007.015-0</v>
          </cell>
          <cell r="B7901" t="str">
            <v>MONTAGEM DE POSTE DE FºFº, TIPO H-3, DE 4,50M DE ALT. UTIL,EQUIPADO C/GLOBO</v>
          </cell>
          <cell r="C7901" t="str">
            <v>UN</v>
          </cell>
        </row>
        <row r="7902">
          <cell r="A7902" t="str">
            <v>21.007.999-0</v>
          </cell>
          <cell r="B7902" t="str">
            <v>FAMILIA 21.007.MONTAGEM DE POSTE DE FERRO</v>
          </cell>
        </row>
        <row r="7903">
          <cell r="A7903" t="str">
            <v>21.009.010-0</v>
          </cell>
          <cell r="B7903" t="str">
            <v>PINTURA DE POSTE RETO, DE ACO, DE 3,50 A 6,00M, C/ 2 DEMAOSDE TINTA FENOLICA DE ALTA RESISTENCIA</v>
          </cell>
          <cell r="C7903" t="str">
            <v>UN</v>
          </cell>
        </row>
        <row r="7904">
          <cell r="A7904" t="str">
            <v>21.009.011-0</v>
          </cell>
          <cell r="B7904" t="str">
            <v>PINTURA DE POSTE RETO, DE ACO, DE 7,00 A 9,00M, C/ 2 DEMAOSDE TINTA FENOLICA DE ALTA RESISTENCIA</v>
          </cell>
          <cell r="C7904" t="str">
            <v>UN</v>
          </cell>
        </row>
        <row r="7905">
          <cell r="A7905" t="str">
            <v>21.009.012-0</v>
          </cell>
          <cell r="B7905" t="str">
            <v>PINTURA DE POSTE RETO, DE ACO, DE 10,00 A 15,00M, C/ 2 DEMAOS DE TINTA FENOLICA DE ALTA RESISTENCIA</v>
          </cell>
          <cell r="C7905" t="str">
            <v>UN</v>
          </cell>
        </row>
        <row r="7906">
          <cell r="A7906" t="str">
            <v>21.009.013-0</v>
          </cell>
          <cell r="B7906" t="str">
            <v>PINTURA DE POSTE RETO, DE ACO, DE 16,00 A 20,00M, C/ 2 DEMAOS DE TINTA FENOLICA DE ALTA RESISTENCIA</v>
          </cell>
          <cell r="C7906" t="str">
            <v>UN</v>
          </cell>
        </row>
        <row r="7907">
          <cell r="A7907" t="str">
            <v>21.009.030-0</v>
          </cell>
          <cell r="B7907" t="str">
            <v>PINTURA DE POSTE CURVO, DE ACO, DE 1 BRACO, DE 7,00 A 10,00M, C/ 2 DEMAOS DE TINTA FENOLICA DE ALTA RESISTENCIA</v>
          </cell>
          <cell r="C7907" t="str">
            <v>UN</v>
          </cell>
        </row>
        <row r="7908">
          <cell r="A7908" t="str">
            <v>21.009.031-0</v>
          </cell>
          <cell r="B7908" t="str">
            <v>PINTURA DE POSTE CURVO, DE ACO, DE 1 BRACO, DE 11,00 A 15,00M, C/ 2 DEMAOS DE TINTA FENOLICA DE ALTA RESISTENCIA</v>
          </cell>
          <cell r="C7908" t="str">
            <v>UN</v>
          </cell>
        </row>
        <row r="7909">
          <cell r="A7909" t="str">
            <v>21.009.040-0</v>
          </cell>
          <cell r="B7909" t="str">
            <v>PINTURA DE POSTE CURVO, DE ACO, DE 2 BRACOS, DE 7,00 A 10,00M, C/ 2 DEMAOS DE TINTA FENOLICA DE ALTA RESISTENCIA</v>
          </cell>
          <cell r="C7909" t="str">
            <v>UN</v>
          </cell>
        </row>
        <row r="7910">
          <cell r="A7910" t="str">
            <v>21.009.041-0</v>
          </cell>
          <cell r="B7910" t="str">
            <v>PINTURA DE POSTE CURVO, DE ACO, DE 2 BRACOS, DE 11,00 A 15,00M, C/ 2 DEMAOS DE TINTA FENOLICA DE ALTA RESISTENCIA</v>
          </cell>
          <cell r="C7910" t="str">
            <v>UN</v>
          </cell>
        </row>
        <row r="7911">
          <cell r="A7911" t="str">
            <v>21.009.080-0</v>
          </cell>
          <cell r="B7911" t="str">
            <v>PINTURA DE POSTE ORNAMENTAL, DE 4,50M DE ALT. UTIL, C/ 2 DEMAOS DE TINTA BRONZE MET. OU SIMILAR</v>
          </cell>
          <cell r="C7911" t="str">
            <v>UN</v>
          </cell>
        </row>
        <row r="7912">
          <cell r="A7912" t="str">
            <v>21.009.081-0</v>
          </cell>
          <cell r="B7912" t="str">
            <v>PINTURA DE POSTE ORNAMENTAL, TIPO H-1, DE 4,50M DE ALT., C/2 DEMAOS DE TINTA BROZE MET. OU SIMILAR</v>
          </cell>
          <cell r="C7912" t="str">
            <v>UN</v>
          </cell>
        </row>
        <row r="7913">
          <cell r="A7913" t="str">
            <v>21.009.100-0</v>
          </cell>
          <cell r="B7913" t="str">
            <v>PINTURA DE POSTE RETO, DE ACO, DE 3,50 A 6,00M, C/ 1 DEMAO DE TINTA GRAFITE, C/PROPRIEDADES DE PRIMER E ACAB.</v>
          </cell>
          <cell r="C7913" t="str">
            <v>UN</v>
          </cell>
        </row>
        <row r="7914">
          <cell r="A7914" t="str">
            <v>21.009.101-0</v>
          </cell>
          <cell r="B7914" t="str">
            <v>PINTURA DE POSTE RETO, DE ACO, DE 7,00 A 9,00M, C/ 1 DEMAO DE TINTA GRAFITE, C/PROPRIEDADES DE PRIMER E ACAB.</v>
          </cell>
          <cell r="C7914" t="str">
            <v>UN</v>
          </cell>
        </row>
        <row r="7915">
          <cell r="A7915" t="str">
            <v>21.009.102-0</v>
          </cell>
          <cell r="B7915" t="str">
            <v>PINTURA DE POSTE RETO, DE ACO, DE 10,00 A 15,00M, C/ 1 DEMAODE TINTA GRAFITE, C/PROPRIEDADES DE PRIMER E ACAB.</v>
          </cell>
          <cell r="C7915" t="str">
            <v>UN</v>
          </cell>
        </row>
        <row r="7916">
          <cell r="A7916" t="str">
            <v>21.009.105-0</v>
          </cell>
          <cell r="B7916" t="str">
            <v>PINTURA DE POSTE RETO, DE ACO, DE 16,00 A 20,00M, C/ 1 DEMAODE TINTA GRAFITE, C/PROPRIEDADES DE PRIMER E ACAB.</v>
          </cell>
          <cell r="C7916" t="str">
            <v>UN</v>
          </cell>
        </row>
        <row r="7917">
          <cell r="A7917" t="str">
            <v>21.009.106-0</v>
          </cell>
          <cell r="B7917" t="str">
            <v>PINTURA DE POSTE CURVO, DE ACO, DE 8,00 A 9,00M, C/ 1 BRACOE 1 DEMAO DE TINTA GRAFITE, C/PROPRIEDADES DE PRIMER E ACAB.</v>
          </cell>
          <cell r="C7917" t="str">
            <v>UN</v>
          </cell>
        </row>
        <row r="7918">
          <cell r="A7918" t="str">
            <v>21.009.107-0</v>
          </cell>
          <cell r="B7918" t="str">
            <v>PINTURA DE POSTE CURVO, DE ACO, DE 8,00 A 9,00M, C/ 2 BRACOSE 1 DEMAO DE TINTA GRAFITE,C/PROPRIEDADES DE PRIMER E ACAB.</v>
          </cell>
          <cell r="C7918" t="str">
            <v>UN</v>
          </cell>
        </row>
        <row r="7919">
          <cell r="A7919" t="str">
            <v>21.009.108-0</v>
          </cell>
          <cell r="B7919" t="str">
            <v>PINTURA DE PROJETOR PRJ-01, PADRAO RIOLUZ, C/ 1 DEMAO DE TINTA GRAFITE, C/PROPRIEDADES DE PRIMER E ACAB.</v>
          </cell>
          <cell r="C7919" t="str">
            <v>UN</v>
          </cell>
        </row>
        <row r="7920">
          <cell r="A7920" t="str">
            <v>21.009.109-0</v>
          </cell>
          <cell r="B7920" t="str">
            <v>PINTURA DE LUMINARIA LRJ-16, PROJ. RIOLUZ, C/ 1 DEMAO DE TINTA GRAFITE, C/PROPRIEDADES DE PRIMER E ACAB.</v>
          </cell>
          <cell r="C7920" t="str">
            <v>UN</v>
          </cell>
        </row>
        <row r="7921">
          <cell r="A7921" t="str">
            <v>21.009.110-0</v>
          </cell>
          <cell r="B7921" t="str">
            <v>PINTURA DE BASE SIMPLES P/LUMINARIA LRJ-16, PROJ. RIOLUZ, C/1 DEMAO DE TINTA GRAFITE, C/PROPRIEDADES DE PRIMER E ACAB.</v>
          </cell>
          <cell r="C7921" t="str">
            <v>UN</v>
          </cell>
        </row>
        <row r="7922">
          <cell r="A7922" t="str">
            <v>21.009.111-0</v>
          </cell>
          <cell r="B7922" t="str">
            <v>PINTURA DE BASE DUPLA P/LUMINARIA LRJ-16, PROJ. RIOLUZ, C/ 1DEMAO DE TINTA GRAFITE, C/PROPRIEDADES DE PRIMER E ACAB.</v>
          </cell>
          <cell r="C7922" t="str">
            <v>UN</v>
          </cell>
        </row>
        <row r="7923">
          <cell r="A7923" t="str">
            <v>21.009.112-0</v>
          </cell>
          <cell r="B7923" t="str">
            <v>PINTURA DE BASE TRIPLA P/LUMINARIA LRJ-16, PROJ. RIOLUZ, C/1 DEMAO DE TINTA GRAFITE, C/PROPRIEDADES DE PRIMER E ACAB.</v>
          </cell>
          <cell r="C7923" t="str">
            <v>UN</v>
          </cell>
        </row>
        <row r="7924">
          <cell r="A7924" t="str">
            <v>21.009.113-0</v>
          </cell>
          <cell r="B7924" t="str">
            <v>PINTURA DE BASE QUADRUPLA P/LUMINARIA LRJ-16, PROJ. RIOLUZ,C/ 1 DEMAO DE TINTA GRAFITE,C/PROPRIEDADES DE PRIMER E ACAB.</v>
          </cell>
          <cell r="C7924" t="str">
            <v>UN</v>
          </cell>
        </row>
        <row r="7925">
          <cell r="A7925" t="str">
            <v>21.009.114-0</v>
          </cell>
          <cell r="B7925" t="str">
            <v>PINTURA DE CONJ.DE LUMINARIAS LRJ-11 OU 13 , PROJ. RIOLUZ, C/ 1 DEMAO DE TINTA GRAFITE, C/PROPRIEDADES DE PRIMER E ACAB.</v>
          </cell>
          <cell r="C7925" t="str">
            <v>UN</v>
          </cell>
        </row>
        <row r="7926">
          <cell r="A7926" t="str">
            <v>21.009.115-0</v>
          </cell>
          <cell r="B7926" t="str">
            <v>PINTURA DE SUPORTE P/LUMINARIA LRJ-11 OU 13, PROJ. RIOLUZ, C/ 1 DEMAO DE TINTA GRAFITE, C/PROPRIEDADES DE PRIMER E ACAB.</v>
          </cell>
          <cell r="C7926" t="str">
            <v>UN</v>
          </cell>
        </row>
        <row r="7927">
          <cell r="A7927" t="str">
            <v>21.009.116-0</v>
          </cell>
          <cell r="B7927" t="str">
            <v>PINTURA DE LUMINARIA LRJ-01, PROJ. RIOLUZ, C/ 1 DEMAO DE TINTA GRAFITE, C/PROPRIEDADES DE PRIMER E ACAB.</v>
          </cell>
          <cell r="C7927" t="str">
            <v>UN</v>
          </cell>
        </row>
        <row r="7928">
          <cell r="A7928" t="str">
            <v>21.009.999-0</v>
          </cell>
          <cell r="B7928" t="str">
            <v>FAMILIA 21.009.PINTURA DE POSTE</v>
          </cell>
        </row>
        <row r="7929">
          <cell r="A7929" t="str">
            <v>21.010.005-0</v>
          </cell>
          <cell r="B7929" t="str">
            <v>PINTURA DE POSTE RETO, DE ACO, DE 4,50 A 6,00M, C/TINTA DE ACAB. EPOXI-POLIAMIDA, APLIC. SOBRE ZARCAO DE SECAGEM RAPIDA</v>
          </cell>
          <cell r="C7929" t="str">
            <v>UN</v>
          </cell>
        </row>
        <row r="7930">
          <cell r="A7930" t="str">
            <v>21.010.010-0</v>
          </cell>
          <cell r="B7930" t="str">
            <v>PINTURA DE POSTE RETO, DE ACO, DE 7,00 A 9,00M, C/TINTA DE ACAB. EPOXI-POLIAMIDA, APLIC. SOBRE ZARCAO DE SECAGEM RAPIDA</v>
          </cell>
          <cell r="C7930" t="str">
            <v>UN</v>
          </cell>
        </row>
        <row r="7931">
          <cell r="A7931" t="str">
            <v>21.010.015-0</v>
          </cell>
          <cell r="B7931" t="str">
            <v>PINTURA DE POSTE RETO, DE ACO, DE 10,00 A 15,00M, C/TINTA DEACAB. EPOXI-POLIAMIDA, APLIC.SOBRE ZARCAO DE SECAGEM RAPIDA</v>
          </cell>
          <cell r="C7931" t="str">
            <v>UN</v>
          </cell>
        </row>
        <row r="7932">
          <cell r="A7932" t="str">
            <v>21.010.020-0</v>
          </cell>
          <cell r="B7932" t="str">
            <v>PINTURA DE POSTE RETO, DE ACO, DE 16,00 A 20,00M, C/TINTA DEACAB. EPOXI-POLIAMIDA, APLIC.SOBRE ZARCAO DE SECAGEM RAPIDA</v>
          </cell>
          <cell r="C7932" t="str">
            <v>UN</v>
          </cell>
        </row>
        <row r="7933">
          <cell r="A7933" t="str">
            <v>21.010.025-0</v>
          </cell>
          <cell r="B7933" t="str">
            <v>PINTURA DE POSTE CURVO,DE ACO, DE 9,00M, C/ 1 BRACO,C/TINTADE ACAB.EPOXI-POLIAMIDA,APLIC.SOBRE ZARCAO DE SECAGEM RAPIDA</v>
          </cell>
          <cell r="C7933" t="str">
            <v>UN</v>
          </cell>
        </row>
        <row r="7934">
          <cell r="A7934" t="str">
            <v>21.010.030-0</v>
          </cell>
          <cell r="B7934" t="str">
            <v>PINTURA DE POSTE CURVO,DE ACO,DE 9,00M, C/ 2 BRACOS,C/TINTADE ACAB.EPOXI-POLIAMIDA,APLIC.SOBRE ZARCAO DE SECAGEM RAPIDA</v>
          </cell>
          <cell r="C7934" t="str">
            <v>UN</v>
          </cell>
        </row>
        <row r="7935">
          <cell r="A7935" t="str">
            <v>21.010.035-0</v>
          </cell>
          <cell r="B7935" t="str">
            <v>PINTURA DE POSTE CURVO,DE ACO,DE 12,00M, C/ 1 BRACO,C/TINTADE ACAB.EPOXI-POLIAMIDA,APLIC.SOBRE ZARCAO DE SECAGEM RAPIDA</v>
          </cell>
          <cell r="C7935" t="str">
            <v>UN</v>
          </cell>
        </row>
        <row r="7936">
          <cell r="A7936" t="str">
            <v>21.010.040-0</v>
          </cell>
          <cell r="B7936" t="str">
            <v>PINTURA DE POSTE CURVO,DE ACO,DE 12,00M,C/ 2 BRACOS,C/TINTADE ACAB.EPOXI-POLIAMIDA,APLIC.SOBRE ZARCAO DE SECAGEM RAPIDA</v>
          </cell>
          <cell r="C7936" t="str">
            <v>UN</v>
          </cell>
        </row>
        <row r="7937">
          <cell r="A7937" t="str">
            <v>21.010.999-0</v>
          </cell>
          <cell r="B7937" t="str">
            <v>INDICE DA FAMILIA</v>
          </cell>
        </row>
        <row r="7938">
          <cell r="A7938" t="str">
            <v>21.011.010-0</v>
          </cell>
          <cell r="B7938" t="str">
            <v>FUNDACAO SIMPLES DE CONCR. PRE-MOLD., PROJ. RIOLUZ, P/FIX. DE POSTE RETO, DE ACO, DE 3,50 A 6,00M</v>
          </cell>
          <cell r="C7938" t="str">
            <v>UN</v>
          </cell>
        </row>
        <row r="7939">
          <cell r="A7939" t="str">
            <v>21.011.012-0</v>
          </cell>
          <cell r="B7939" t="str">
            <v>FUNDACAO SIMPLES DE CONCR. PRE-MOLD., PROJ. RIOLUZ, P/FIX. DE POSTE RETO, DE ACO, DE 7,00 A 9,00M</v>
          </cell>
          <cell r="C7939" t="str">
            <v>UN</v>
          </cell>
        </row>
        <row r="7940">
          <cell r="A7940" t="str">
            <v>21.011.015-0</v>
          </cell>
          <cell r="B7940" t="str">
            <v>FUNDACAO SIMPLES DE CONCR. PRE-MOLD., PROJ. RIOLUZ, P/FIX. DE POSTE RETO, DE ACO, DE 12,00 A 15,00M</v>
          </cell>
          <cell r="C7940" t="str">
            <v>UN</v>
          </cell>
        </row>
        <row r="7941">
          <cell r="A7941" t="str">
            <v>21.011.016-0</v>
          </cell>
          <cell r="B7941" t="str">
            <v>FUNDACAO SIMPLES DE CONCR. PRE-MOLD., PROJ. RIOLUZ, P/FIX. DE POSTE RETO, DE ACO, DE 16,00 A 20,00M</v>
          </cell>
          <cell r="C7941" t="str">
            <v>UN</v>
          </cell>
        </row>
        <row r="7942">
          <cell r="A7942" t="str">
            <v>21.011.020-0</v>
          </cell>
          <cell r="B7942" t="str">
            <v>FUNDACAO SIMPLES DE CONCR. PRE-MOLD., PROJ. RIOLUZ, P/FIX. DE POSTE CURVO, DE ACO, C/ 1 BRACO, DE 8,00 A 9,00M</v>
          </cell>
          <cell r="C7942" t="str">
            <v>UN</v>
          </cell>
        </row>
        <row r="7943">
          <cell r="A7943" t="str">
            <v>21.011.021-0</v>
          </cell>
          <cell r="B7943" t="str">
            <v>FUNDACAO SIMPLES DE CONCR. PRE-MOLD., PROJ. RIOLUZ, P/FIX. DE POSTE CURVO, DE ACO, C/ 1 BRACO, DE 10,00 A 12,00M</v>
          </cell>
          <cell r="C7943" t="str">
            <v>UN</v>
          </cell>
        </row>
        <row r="7944">
          <cell r="A7944" t="str">
            <v>21.011.025-0</v>
          </cell>
          <cell r="B7944" t="str">
            <v>FUNDACAO SIMPLES DE CONCR. PRE-MOLD., PROJ. RIOLUZ, P/FIX. DE POSTE CURVO, DE ACO, C/ 2 BRACOS, DE 8,00 A 9,00M</v>
          </cell>
          <cell r="C7944" t="str">
            <v>UN</v>
          </cell>
        </row>
        <row r="7945">
          <cell r="A7945" t="str">
            <v>21.011.026-0</v>
          </cell>
          <cell r="B7945" t="str">
            <v>FUNDACAO SIMPLES DE CONCR. PRE-MOLD., PROJ. RIOLUZ, P/FIX. DE POSTE CURVO, DE ACO, C/ 2 BRACOS, DE 10,00 A 12,00M</v>
          </cell>
          <cell r="C7945" t="str">
            <v>UN</v>
          </cell>
        </row>
        <row r="7946">
          <cell r="A7946" t="str">
            <v>21.011.030-0</v>
          </cell>
          <cell r="B7946" t="str">
            <v>FUNDACAO ESPECIAL P/FIX. DE POSTE DE CONCR., CIRC., RETO, DE9,00M, EM TER. PANTANOSO OU ATERRADO</v>
          </cell>
          <cell r="C7946" t="str">
            <v>UN</v>
          </cell>
        </row>
        <row r="7947">
          <cell r="A7947" t="str">
            <v>21.011.035-0</v>
          </cell>
          <cell r="B7947" t="str">
            <v>FUNDACAO ESPECIAL P/FIX. DE POSTE DE CONCR., CIRC., RETO, DE13,00M, EM TER. PANTANOSO OU ATERRADO</v>
          </cell>
          <cell r="C7947" t="str">
            <v>UN</v>
          </cell>
        </row>
        <row r="7948">
          <cell r="A7948" t="str">
            <v>21.011.040-0</v>
          </cell>
          <cell r="B7948" t="str">
            <v>FUNDACAO ESPECIAL P/FIX. DE POSTE DE CONCR., CIRC., RETO, DE17,00M, EM TER. PANTANOSO OU ATERRADO</v>
          </cell>
          <cell r="C7948" t="str">
            <v>UN</v>
          </cell>
        </row>
        <row r="7949">
          <cell r="A7949" t="str">
            <v>21.011.050-0</v>
          </cell>
          <cell r="B7949" t="str">
            <v>FUNDACAO ESPECIAL P/FIX. DE POSTE DE CONCR., CIRC., RETO, DE23,00M, EM TER. PANTANOSO OU ATERRADO</v>
          </cell>
          <cell r="C7949" t="str">
            <v>UN</v>
          </cell>
        </row>
        <row r="7950">
          <cell r="A7950" t="str">
            <v>21.011.060-0</v>
          </cell>
          <cell r="B7950" t="str">
            <v>FUNDACAO ESPECIAL P/FIX. DE POSTE DE CONCR., CIRC., RETO, DE33,00M, EM TER. PANTANOSO OU ATERRADO</v>
          </cell>
          <cell r="C7950" t="str">
            <v>UN</v>
          </cell>
        </row>
        <row r="7951">
          <cell r="A7951" t="str">
            <v>21.011.070-0</v>
          </cell>
          <cell r="B7951" t="str">
            <v>FUNDACAO ESPECIAL P/FIX.DE POSTE DE ACO,RETO OU CURVO, C/ 1OU 2 BRACOS, DE 16,00 A 20,00M, EM TER.PANTANOSO OU ATERRADO</v>
          </cell>
          <cell r="C7951" t="str">
            <v>UN</v>
          </cell>
        </row>
        <row r="7952">
          <cell r="A7952" t="str">
            <v>21.011.075-0</v>
          </cell>
          <cell r="B7952" t="str">
            <v>FUNDACAO P/POSTE DE ACO, RETO, DE 3,50 A 6,00M, EM TER. DE AREIA, ARGILA OU PICARRA</v>
          </cell>
          <cell r="C7952" t="str">
            <v>UN</v>
          </cell>
        </row>
        <row r="7953">
          <cell r="A7953" t="str">
            <v>21.011.080-0</v>
          </cell>
          <cell r="B7953" t="str">
            <v>FUNDACAO P/POSTE DE ACO, RETO, DE 7,00 A 9,00M, EM TER. DE AREIA, ARGILA OU PICARRA</v>
          </cell>
          <cell r="C7953" t="str">
            <v>UN</v>
          </cell>
        </row>
        <row r="7954">
          <cell r="A7954" t="str">
            <v>21.011.085-0</v>
          </cell>
          <cell r="B7954" t="str">
            <v>FUNDACAO P/POSTE DE ACO, RETO, DE 10,00 A 15,00M, EM TER. DEAREIA, ARGILA OU PICARRA</v>
          </cell>
          <cell r="C7954" t="str">
            <v>UN</v>
          </cell>
        </row>
        <row r="7955">
          <cell r="A7955" t="str">
            <v>21.011.090-0</v>
          </cell>
          <cell r="B7955" t="str">
            <v>FUNDACAO P/POSTE DE ACO, CURVO, DE 8,00 A 9,00M, C/ 1 OU 2 BRACOS, EM TER. DE AREIA, ARGILA OU PICARRA</v>
          </cell>
          <cell r="C7955" t="str">
            <v>UN</v>
          </cell>
        </row>
        <row r="7956">
          <cell r="A7956" t="str">
            <v>21.011.095-0</v>
          </cell>
          <cell r="B7956" t="str">
            <v>FUNDACAO P/POSTE DE CONCR., CIRC., ATE 12,00M, EM TER. DE AREIA, ARGILA OU PICARRA</v>
          </cell>
          <cell r="C7956" t="str">
            <v>UN</v>
          </cell>
        </row>
        <row r="7957">
          <cell r="A7957" t="str">
            <v>21.011.100-0</v>
          </cell>
          <cell r="B7957" t="str">
            <v>FUNDACAO P/POSTE DE CONCR., CIRC., DE 13,00M, EM TER. DE AREIA, ARGILA OU PICARRA</v>
          </cell>
          <cell r="C7957" t="str">
            <v>UN</v>
          </cell>
        </row>
        <row r="7958">
          <cell r="A7958" t="str">
            <v>21.011.999-0</v>
          </cell>
          <cell r="B7958" t="str">
            <v>FAMILIA 21.011.FUNDACAO SIMPLES E ESPECIAL P/POSTE</v>
          </cell>
        </row>
        <row r="7959">
          <cell r="A7959" t="str">
            <v>21.013.010-0</v>
          </cell>
          <cell r="B7959" t="str">
            <v>CHUMBADOR DE ACO P/FIX. DE POSTE DE ACO, RETO OU CURVO, DE 7,00 A 9,00M, C/FLANGE</v>
          </cell>
          <cell r="C7959" t="str">
            <v>UN</v>
          </cell>
        </row>
        <row r="7960">
          <cell r="A7960" t="str">
            <v>21.013.999-0</v>
          </cell>
          <cell r="B7960" t="str">
            <v>FAMILIA 21.013CHUMBADORES D/ACO</v>
          </cell>
          <cell r="C7960" t="str">
            <v>0</v>
          </cell>
        </row>
        <row r="7961">
          <cell r="A7961" t="str">
            <v>21.015.179-0</v>
          </cell>
          <cell r="B7961" t="str">
            <v>ARMACAO SECUNDARIA VERT. COMPLETA, P/ 1 REDE DE B.T.</v>
          </cell>
          <cell r="C7961" t="str">
            <v>UN</v>
          </cell>
        </row>
        <row r="7962">
          <cell r="A7962" t="str">
            <v>21.015.181-0</v>
          </cell>
          <cell r="B7962" t="str">
            <v>ARMACAO SECUNDARIA VERT. DE 4 ESTRIBOS, COMPLETA, P/ 1 REDEDE B.T. DE 4 CONDUTORES, P/ALINHAMENTO RETO</v>
          </cell>
          <cell r="C7962" t="str">
            <v>UN</v>
          </cell>
        </row>
        <row r="7963">
          <cell r="A7963" t="str">
            <v>21.015.182-0</v>
          </cell>
          <cell r="B7963" t="str">
            <v>ARMACAO SECUNDARIA VERT. DE 3 ESTRIBOS, COMPLETA, P/ 1 REDEDE B.T. DE 3 CONDUTORES, P/ALINHAMENTO RETO</v>
          </cell>
          <cell r="C7963" t="str">
            <v>UN</v>
          </cell>
        </row>
        <row r="7964">
          <cell r="A7964" t="str">
            <v>21.015.201-0</v>
          </cell>
          <cell r="B7964" t="str">
            <v>TRANSFORMADOR DE 5 A 112,5KVA, SOB LINHA DE 13,8KV. INST.</v>
          </cell>
          <cell r="C7964" t="str">
            <v>UN</v>
          </cell>
        </row>
        <row r="7965">
          <cell r="A7965" t="str">
            <v>21.015.210-0</v>
          </cell>
          <cell r="B7965" t="str">
            <v>CONJUNTO DE ATERRAMENTO P/TRANSFORMADOR</v>
          </cell>
          <cell r="C7965" t="str">
            <v>UN</v>
          </cell>
        </row>
        <row r="7966">
          <cell r="A7966" t="str">
            <v>21.015.220-0</v>
          </cell>
          <cell r="B7966" t="str">
            <v>CONJUNTO P/ATERRAMENTO DE REDE DE B.T.</v>
          </cell>
          <cell r="C7966" t="str">
            <v>UN</v>
          </cell>
        </row>
        <row r="7967">
          <cell r="A7967" t="str">
            <v>21.015.999-0</v>
          </cell>
          <cell r="B7967" t="str">
            <v>FAMILIA 21.015FERRAGENS P/LINHAS E REDES</v>
          </cell>
          <cell r="C7967" t="str">
            <v>0</v>
          </cell>
        </row>
        <row r="7968">
          <cell r="A7968" t="str">
            <v>21.018.010-0</v>
          </cell>
          <cell r="B7968" t="str">
            <v>REDE DE 13,8KV, AEREA, C/ 2 CONDUTORES DE COBRE. INST.</v>
          </cell>
          <cell r="C7968" t="str">
            <v>UN</v>
          </cell>
        </row>
        <row r="7969">
          <cell r="A7969" t="str">
            <v>21.018.012-0</v>
          </cell>
          <cell r="B7969" t="str">
            <v>REDE DE 13,8KV, AEREA, C/ 3 CONDUTORES DE COBRE. INST.</v>
          </cell>
          <cell r="C7969" t="str">
            <v>UN</v>
          </cell>
        </row>
        <row r="7970">
          <cell r="A7970" t="str">
            <v>21.018.015-0</v>
          </cell>
          <cell r="B7970" t="str">
            <v>REDE DE 13,8KV, AEREA, C/ 2 CONDUTORES DE ALUMINIO. INST.</v>
          </cell>
          <cell r="C7970" t="str">
            <v>UN</v>
          </cell>
        </row>
        <row r="7971">
          <cell r="A7971" t="str">
            <v>21.018.018-0</v>
          </cell>
          <cell r="B7971" t="str">
            <v>REDE DE 13,8KV, AEREA, C/ 3 CONDUTORES DE ALUMINIO. INST.</v>
          </cell>
          <cell r="C7971" t="str">
            <v>UN</v>
          </cell>
        </row>
        <row r="7972">
          <cell r="A7972" t="str">
            <v>21.018.020-0</v>
          </cell>
          <cell r="B7972" t="str">
            <v>REDE DE B.T., AEREA, C/ 1 CONDUTOR DE COBRE. INST.</v>
          </cell>
          <cell r="C7972" t="str">
            <v>UN</v>
          </cell>
        </row>
        <row r="7973">
          <cell r="A7973" t="str">
            <v>21.018.021-0</v>
          </cell>
          <cell r="B7973" t="str">
            <v>REDE DE B.T., C/ 2 CONDUTORES DE COBRE. INST.</v>
          </cell>
          <cell r="C7973" t="str">
            <v>UN</v>
          </cell>
        </row>
        <row r="7974">
          <cell r="A7974" t="str">
            <v>21.018.022-0</v>
          </cell>
          <cell r="B7974" t="str">
            <v>REDE DE B.T., C/ 3 CONDUTORES DE COBRE. INST.</v>
          </cell>
          <cell r="C7974" t="str">
            <v>UN</v>
          </cell>
        </row>
        <row r="7975">
          <cell r="A7975" t="str">
            <v>21.018.023-0</v>
          </cell>
          <cell r="B7975" t="str">
            <v>REDE DE B.T., C/ 4 CONDUTORES DE COBRE. INST.</v>
          </cell>
          <cell r="C7975" t="str">
            <v>UN</v>
          </cell>
        </row>
        <row r="7976">
          <cell r="A7976" t="str">
            <v>21.018.025-0</v>
          </cell>
          <cell r="B7976" t="str">
            <v>REDE DE B.T., AEREA, C/ 3 CONDUTORES DE ALUMINIO. INST.</v>
          </cell>
          <cell r="C7976" t="str">
            <v>UN</v>
          </cell>
        </row>
        <row r="7977">
          <cell r="A7977" t="str">
            <v>21.018.030-0</v>
          </cell>
          <cell r="B7977" t="str">
            <v>REDE DE B.T., AEREA, C/ 4 CONDUTORES DE ALUMINIO. INST.</v>
          </cell>
          <cell r="C7977" t="str">
            <v>UN</v>
          </cell>
        </row>
        <row r="7978">
          <cell r="A7978" t="str">
            <v>21.018.031-0</v>
          </cell>
          <cell r="B7978" t="str">
            <v>REDE DE B.T., AEREA, C/ 1 CONDUTOR DE ALUMINIO. INST.</v>
          </cell>
          <cell r="C7978" t="str">
            <v>UN</v>
          </cell>
        </row>
        <row r="7979">
          <cell r="A7979" t="str">
            <v>21.018.032-0</v>
          </cell>
          <cell r="B7979" t="str">
            <v>REDE DE B.T., AEREA, C/ 2 CONDUTORES DE ALUMINIO. INST.</v>
          </cell>
          <cell r="C7979" t="str">
            <v>UN</v>
          </cell>
        </row>
        <row r="7980">
          <cell r="A7980" t="str">
            <v>21.018.060-0</v>
          </cell>
          <cell r="B7980" t="str">
            <v>BRACO, PADRAO RIOLUZ. COLOC.</v>
          </cell>
          <cell r="C7980" t="str">
            <v>UN</v>
          </cell>
        </row>
        <row r="7981">
          <cell r="A7981" t="str">
            <v>21.018.080-0</v>
          </cell>
          <cell r="B7981" t="str">
            <v>LUMINARIA C/LAMPADA DE DESC., C/ OU S/REATOR INTEGRADO, EM PONTA DE BRACO OU POSTE DE ACO, CURVO, ATE 10,00M. COLOC.</v>
          </cell>
          <cell r="C7981" t="str">
            <v>UN</v>
          </cell>
        </row>
        <row r="7982">
          <cell r="A7982" t="str">
            <v>21.018.081-0</v>
          </cell>
          <cell r="B7982" t="str">
            <v>LUMINARIA FECHADA C/LAMPADA DE DESC., S/REATOR INTEGRADO, EMPOSTE DE ACO, CURVO, ATE 10,00M. COLOC.</v>
          </cell>
          <cell r="C7982" t="str">
            <v>UN</v>
          </cell>
        </row>
        <row r="7983">
          <cell r="A7983" t="str">
            <v>21.018.082-0</v>
          </cell>
          <cell r="B7983" t="str">
            <v>LUMINARIA ABERTA, C/LAMPADA DE DESC., S/REATOR INTEGRADO, EMPOSTE DE ACO, CURVO, DE 10,00M. COLOC.</v>
          </cell>
          <cell r="C7983" t="str">
            <v>UN</v>
          </cell>
        </row>
        <row r="7984">
          <cell r="A7984" t="str">
            <v>21.018.083-0</v>
          </cell>
          <cell r="B7984" t="str">
            <v>REDUTOR DE RECEPTACULO E-40 P/ E-27, DE PORCELANA VITRIFICADA REFORCADA, C/CONTATO CENTRAL DE ACO INOX</v>
          </cell>
          <cell r="C7984" t="str">
            <v>UN</v>
          </cell>
        </row>
        <row r="7985">
          <cell r="A7985" t="str">
            <v>21.018.085-0</v>
          </cell>
          <cell r="B7985" t="str">
            <v>LUMINARIA C/LAMPADA DE DESC.,C/ OU S/REATOR INTEGRADO,EM PONTA DE BRACO OU POSTE DE ACO,CURVO, DE 11,00 A 15,00M. COLOC.</v>
          </cell>
          <cell r="C7985" t="str">
            <v>UN</v>
          </cell>
        </row>
        <row r="7986">
          <cell r="A7986" t="str">
            <v>21.018.090-0</v>
          </cell>
          <cell r="B7986" t="str">
            <v>LUMINARIA C/LAMPADA DE DESC, C/ OU S/REATOR INTEGRADO, EM POSTE RETO (ACO OU CONCR.), ATE 6,00M. COLOC.</v>
          </cell>
          <cell r="C7986" t="str">
            <v>UN</v>
          </cell>
        </row>
        <row r="7987">
          <cell r="A7987" t="str">
            <v>21.018.095-0</v>
          </cell>
          <cell r="B7987" t="str">
            <v>LUMINARIA TIPO PETALA, C/LAMPADA DE DESC., INSTALADA EM NUCLEO FIX. EM POSTE DE ACO OU CONCR., RETO, DE 15,00M. COLOC.</v>
          </cell>
          <cell r="C7987" t="str">
            <v>UN</v>
          </cell>
        </row>
        <row r="7988">
          <cell r="A7988" t="str">
            <v>21.018.100-0</v>
          </cell>
          <cell r="B7988" t="str">
            <v>LUMINARIA TIPO PETALA, C/LAMPADA DE DESC., INSTALADA EM NUCLEO FIX. EM POSTE DE ACO OU CONCR., RETO, DE 20,00M. COLOC.</v>
          </cell>
          <cell r="C7988" t="str">
            <v>UN</v>
          </cell>
        </row>
        <row r="7989">
          <cell r="A7989" t="str">
            <v>21.018.105-0</v>
          </cell>
          <cell r="B7989" t="str">
            <v>LUMINARIA TIPO PETALA, C/LAMPADA DE DESC., INSTALADA EM NUCLEO FIX. EM POSTE DE ACO OU CONCR., RETO, DE 30,00M. COLOC.</v>
          </cell>
          <cell r="C7989" t="str">
            <v>UN</v>
          </cell>
        </row>
        <row r="7990">
          <cell r="A7990" t="str">
            <v>21.018.125-0</v>
          </cell>
          <cell r="B7990" t="str">
            <v>BASE P/TOPO DE POSTE, EM POSTE DE ACO OU CONCR., RETO, P/ALT. DE 10,00 A 15,00M, P/LUMINARIA PONTA DE BRACO. COLOC.</v>
          </cell>
          <cell r="C7990" t="str">
            <v>UN</v>
          </cell>
        </row>
        <row r="7991">
          <cell r="A7991" t="str">
            <v>21.018.126-0</v>
          </cell>
          <cell r="B7991" t="str">
            <v>BASE P/TOPO DE POSTE, EM POSTE DE ACO OU CONCR., RETO, P/ALT. DE 9,00M, P/LUMINARIA PONTA DE BRACO. COLOC.</v>
          </cell>
          <cell r="C7991" t="str">
            <v>UN</v>
          </cell>
        </row>
        <row r="7992">
          <cell r="A7992" t="str">
            <v>21.018.130-0</v>
          </cell>
          <cell r="B7992" t="str">
            <v>NUCLEO P/FIX. DE LUMINARIA TIPO PETALA, EM POSTE DE ACO OU CONCR., RETO, DE 15,00M. COLOC.</v>
          </cell>
          <cell r="C7992" t="str">
            <v>UN</v>
          </cell>
        </row>
        <row r="7993">
          <cell r="A7993" t="str">
            <v>21.018.135-0</v>
          </cell>
          <cell r="B7993" t="str">
            <v>NUCLEO P/FIX. DE LUMINARIA TIPO PETALA, EM POSTE DE ACO OU CONCR., RETO, DE 20,00M. COLOC.</v>
          </cell>
          <cell r="C7993" t="str">
            <v>UN</v>
          </cell>
        </row>
        <row r="7994">
          <cell r="A7994" t="str">
            <v>21.018.140-0</v>
          </cell>
          <cell r="B7994" t="str">
            <v>NUCLEO P/FIX. DE LUMINARIA TIPO PETALA, EM POSTE DE ACO OU CONCR., RETO, DE 30,00M. COLOC.</v>
          </cell>
          <cell r="C7994" t="str">
            <v>UN</v>
          </cell>
        </row>
        <row r="7995">
          <cell r="A7995" t="str">
            <v>21.018.158-0</v>
          </cell>
          <cell r="B7995" t="str">
            <v>1 CONDUTOR SINGELO EM LINHA DE DUTOS. COLOC.</v>
          </cell>
          <cell r="C7995" t="str">
            <v>M</v>
          </cell>
        </row>
        <row r="7996">
          <cell r="A7996" t="str">
            <v>21.018.159-0</v>
          </cell>
          <cell r="B7996" t="str">
            <v>2 CONDUTORES SINGELOS EM LINHA DE DUTOS. COLOC.</v>
          </cell>
          <cell r="C7996" t="str">
            <v>M</v>
          </cell>
        </row>
        <row r="7997">
          <cell r="A7997" t="str">
            <v>21.018.160-0</v>
          </cell>
          <cell r="B7997" t="str">
            <v>3 CONDUTORES SINGELOS EM LINHA DE DUTOS. COLOC.</v>
          </cell>
          <cell r="C7997" t="str">
            <v>M</v>
          </cell>
        </row>
        <row r="7998">
          <cell r="A7998" t="str">
            <v>21.018.161-0</v>
          </cell>
          <cell r="B7998" t="str">
            <v>4 CONDUTORES SINGELOS EM LINHA DE DUTOS. COLOC.</v>
          </cell>
          <cell r="C7998" t="str">
            <v>M</v>
          </cell>
        </row>
        <row r="7999">
          <cell r="A7999" t="str">
            <v>21.018.165-0</v>
          </cell>
          <cell r="B7999" t="str">
            <v>1 CABO BIFASICO EM LINHA DE DUTOS. COLOC.</v>
          </cell>
          <cell r="C7999" t="str">
            <v>M</v>
          </cell>
        </row>
        <row r="8000">
          <cell r="A8000" t="str">
            <v>21.018.168-0</v>
          </cell>
          <cell r="B8000" t="str">
            <v>1 CABO TRIFASICO EM LINHA DE DUTOS. COLOC.</v>
          </cell>
          <cell r="C8000" t="str">
            <v>M</v>
          </cell>
        </row>
        <row r="8001">
          <cell r="A8001" t="str">
            <v>21.018.169-0</v>
          </cell>
          <cell r="B8001" t="str">
            <v>ARAME DE FºGALV., SECAO 2MM2 (12AWG), EMBUCHADO C/PAPEL, EMLINHA DE DUTOS</v>
          </cell>
          <cell r="C8001" t="str">
            <v>M</v>
          </cell>
        </row>
        <row r="8002">
          <cell r="A8002" t="str">
            <v>21.018.999-0</v>
          </cell>
          <cell r="B8002" t="str">
            <v>FAMILIA 21.018INSTALACAO DE REDES COLOCACAO DE MATERIAIS</v>
          </cell>
          <cell r="C8002" t="str">
            <v>0</v>
          </cell>
        </row>
        <row r="8003">
          <cell r="A8003" t="str">
            <v>21.020.106-0</v>
          </cell>
          <cell r="B8003" t="str">
            <v>COMANDO DE CIRCUITO, PADRAO RIOLUZ. COLOC.</v>
          </cell>
          <cell r="C8003" t="str">
            <v>UN</v>
          </cell>
        </row>
        <row r="8004">
          <cell r="A8004" t="str">
            <v>21.020.107-0</v>
          </cell>
          <cell r="B8004" t="str">
            <v>CONDUITE FLEXIVEL, GALV., C/DIAM. DE 63MM (2.1/2"), P/ACAB.</v>
          </cell>
          <cell r="C8004" t="str">
            <v>M</v>
          </cell>
        </row>
        <row r="8005">
          <cell r="A8005" t="str">
            <v>21.020.999-0</v>
          </cell>
          <cell r="B8005" t="str">
            <v>FAMILIA 21.020COLOCACAO LUMINARIA REATOR E BRACO</v>
          </cell>
          <cell r="C8005" t="str">
            <v>0</v>
          </cell>
        </row>
        <row r="8006">
          <cell r="A8006" t="str">
            <v>21.023.010-0</v>
          </cell>
          <cell r="B8006" t="str">
            <v>GRAMPO PARALELO UNIVERSAL, DE ALUMINIO FUNDIDO OU ESTRUDADO,DE 2 PARAFUSOS, C/PASTA ANTIOXIDANTE</v>
          </cell>
          <cell r="C8006" t="str">
            <v>UN</v>
          </cell>
        </row>
        <row r="8007">
          <cell r="A8007" t="str">
            <v>21.023.018-0</v>
          </cell>
          <cell r="B8007" t="str">
            <v>LACO DE ROLDANA PRE-FORMADO, DE ACO RECOBERTO DE ALUMINIO, P/CABO DE ALUMINIO ENCAPADO, BITOLA 25MM2</v>
          </cell>
          <cell r="C8007" t="str">
            <v>UN</v>
          </cell>
        </row>
        <row r="8008">
          <cell r="A8008" t="str">
            <v>21.023.019-0</v>
          </cell>
          <cell r="B8008" t="str">
            <v>LACO DE ROLDANA PRE-FORMADO, DE ACO RECOBERTO DE ALUMINIO, P/CABO DE ALUMINIO NU, BITOLA 25MM2</v>
          </cell>
          <cell r="C8008" t="str">
            <v>UN</v>
          </cell>
        </row>
        <row r="8009">
          <cell r="A8009" t="str">
            <v>21.023.020-0</v>
          </cell>
          <cell r="B8009" t="str">
            <v>ALCA PRE-FORMADA DE DISTRIB., DE ACO RECOBERTO C/ALUMINIO, P/CABO ENCAPADO, BITOLA 25MM2</v>
          </cell>
          <cell r="C8009" t="str">
            <v>UN</v>
          </cell>
        </row>
        <row r="8010">
          <cell r="A8010" t="str">
            <v>21.023.021-0</v>
          </cell>
          <cell r="B8010" t="str">
            <v>ALCA PRE-FORMADA DE DISTRIB., DE ACO RECOBERTO C/ALUMINIO, P/CABO DE ALUMINIO NU, BITOLA 25MM2</v>
          </cell>
          <cell r="C8010" t="str">
            <v>UN</v>
          </cell>
        </row>
        <row r="8011">
          <cell r="A8011" t="str">
            <v>21.023.022-0</v>
          </cell>
          <cell r="B8011" t="str">
            <v>ALCA PRE-FORMADA, DE SERV., DE ACO RECOBERTO C/ALUMINIO ENCAPADO, BITOLA 25MM2</v>
          </cell>
          <cell r="C8011" t="str">
            <v>UN</v>
          </cell>
        </row>
        <row r="8012">
          <cell r="A8012" t="str">
            <v>21.023.023-0</v>
          </cell>
          <cell r="B8012" t="str">
            <v>ALCA PRE-FORMADA, DE SERV., DE ACO RECOBERTO C/ALUMINIO NU,BITOLA 25MM2</v>
          </cell>
          <cell r="C8012" t="str">
            <v>UN</v>
          </cell>
        </row>
        <row r="8013">
          <cell r="A8013" t="str">
            <v>21.023.025-0</v>
          </cell>
          <cell r="B8013" t="str">
            <v>CONECTOR DE PARAFUSO FUNDIDO EM LIGA DE COBRE</v>
          </cell>
          <cell r="C8013" t="str">
            <v>UN</v>
          </cell>
        </row>
        <row r="8014">
          <cell r="A8014" t="str">
            <v>21.023.999-0</v>
          </cell>
          <cell r="B8014" t="str">
            <v>FAMILIA 21.023CONECTORES</v>
          </cell>
        </row>
        <row r="8015">
          <cell r="A8015" t="str">
            <v>21.025.040-0</v>
          </cell>
          <cell r="B8015" t="str">
            <v>CAIXA DE LIGACAO, TIPO CONDULETE, DE ALUMINIO-SILICO, C/ENTRADA DE 1"</v>
          </cell>
          <cell r="C8015" t="str">
            <v>UN</v>
          </cell>
        </row>
        <row r="8016">
          <cell r="A8016" t="str">
            <v>21.025.041-0</v>
          </cell>
          <cell r="B8016" t="str">
            <v>CAIXA DE LIGACAO, TIPO CONDULETE, DE ALUMINIO-SILICO, C/ENTRADA DE 2"</v>
          </cell>
          <cell r="C8016" t="str">
            <v>UN</v>
          </cell>
        </row>
        <row r="8017">
          <cell r="A8017" t="str">
            <v>21.025.042-0</v>
          </cell>
          <cell r="B8017" t="str">
            <v>CAIXA DE LIGACAO, TIPO CONDULETE, DE ALUMINIO-SILICO, C/ENTRADA DE 3"</v>
          </cell>
          <cell r="C8017" t="str">
            <v>UN</v>
          </cell>
        </row>
        <row r="8018">
          <cell r="A8018" t="str">
            <v>21.025.999-0</v>
          </cell>
          <cell r="B8018" t="str">
            <v>FAMILIA 21.025CAIXA DE LIGACAO</v>
          </cell>
          <cell r="C8018" t="str">
            <v>0</v>
          </cell>
        </row>
        <row r="8019">
          <cell r="A8019" t="str">
            <v>21.030.016-0</v>
          </cell>
          <cell r="B8019" t="str">
            <v>PORTA-FUSIVEL, TIPO ROSCA, P/FUSIVEL DE VIDRO, ENVOLTO EM FITA ISOLANTE AUTOFUSAO</v>
          </cell>
          <cell r="C8019" t="str">
            <v>UN</v>
          </cell>
        </row>
        <row r="8020">
          <cell r="A8020" t="str">
            <v>21.030.017-0</v>
          </cell>
          <cell r="B8020" t="str">
            <v>PORTA-FUSIVEL TIPO ROSCA, P/FUSIVEL DE VIDRO, ENVOLTO EM FITA ISOLANTE AUTOFUSAO. INST.</v>
          </cell>
          <cell r="C8020" t="str">
            <v>UN</v>
          </cell>
        </row>
        <row r="8021">
          <cell r="A8021" t="str">
            <v>21.030.999-0</v>
          </cell>
          <cell r="B8021" t="str">
            <v>FAMILIA 21.030CAIXA HERMETICA</v>
          </cell>
        </row>
        <row r="8022">
          <cell r="A8022" t="str">
            <v>21.035.007-0</v>
          </cell>
          <cell r="B8022" t="str">
            <v>CAIXA HAND-HOLE EM ALVEN. DE TIJ. MACICO DE 7 X 10 X 20CM, PROJ. RIOLUZ, C/DIM. DE 0,40 X 0,40 X 0,60M</v>
          </cell>
          <cell r="C8022" t="str">
            <v>UN</v>
          </cell>
        </row>
        <row r="8023">
          <cell r="A8023" t="str">
            <v>21.035.008-0</v>
          </cell>
          <cell r="B8023" t="str">
            <v>CAIXA HAND-HOLE EM ALVEN. DE TIJ. MACICO DE 7 X 10 X 20CM, PROJ. RIOLUZ, C/DIM. DE 0,40 X 0,40 X 0,90M</v>
          </cell>
          <cell r="C8023" t="str">
            <v>UN</v>
          </cell>
        </row>
        <row r="8024">
          <cell r="A8024" t="str">
            <v>21.035.009-0</v>
          </cell>
          <cell r="B8024" t="str">
            <v>CAIXA HAND-HOLE, PRE-MOLD. EM ANEIS DE CONCR., PROJ. RIOLUZ,C/DIM. DE 0,60 X 0,30M</v>
          </cell>
          <cell r="C8024" t="str">
            <v>UN</v>
          </cell>
        </row>
        <row r="8025">
          <cell r="A8025" t="str">
            <v>21.035.010-0</v>
          </cell>
          <cell r="B8025" t="str">
            <v>CAIXA HAND-HOLE, PRE-MOLD. EM ANEIS DE CONCR., PROJ. RIOLUZ,C/DIM. DE 0,60 X 0,60M</v>
          </cell>
          <cell r="C8025" t="str">
            <v>UN</v>
          </cell>
        </row>
        <row r="8026">
          <cell r="A8026" t="str">
            <v>21.035.012-0</v>
          </cell>
          <cell r="B8026" t="str">
            <v>CAIXA HAND-HOLE, PRE-MOLD. EM ANEIS DE CONCR., PROJ. RIOLUZ,C/DIM. DE 0,60 X 0,90M</v>
          </cell>
          <cell r="C8026" t="str">
            <v>UN</v>
          </cell>
        </row>
        <row r="8027">
          <cell r="A8027" t="str">
            <v>21.035.015-0</v>
          </cell>
          <cell r="B8027" t="str">
            <v>TAMPAO ESPIRAL DE POLIETILENO DE ALTA DENSIDADE, DIAM. DE 50MM, P/TERMINACAO DE DUTOS, EM CX. HAND-HOLE</v>
          </cell>
          <cell r="C8027" t="str">
            <v>UN</v>
          </cell>
        </row>
        <row r="8028">
          <cell r="A8028" t="str">
            <v>21.035.016-0</v>
          </cell>
          <cell r="B8028" t="str">
            <v>TAMPAO ESPIRAL DE POLIETILENO DE ALTA DENSIDADE, DIAM. DE 75MM, P/TERMINACAO DE DUTOS, EM CX. HAND-HOLE</v>
          </cell>
          <cell r="C8028" t="str">
            <v>UN</v>
          </cell>
        </row>
        <row r="8029">
          <cell r="A8029" t="str">
            <v>21.035.017-0</v>
          </cell>
          <cell r="B8029" t="str">
            <v>TAMPAO ESPIRAL DE POLIETILENO DE ALTA DENSIDADE, DIAM. DE 100MM, P/TERMINACAO DE DUTOS, EM CX. HAND-HOLE</v>
          </cell>
          <cell r="C8029" t="str">
            <v>UN</v>
          </cell>
        </row>
        <row r="8030">
          <cell r="A8030" t="str">
            <v>21.035.999-0</v>
          </cell>
          <cell r="B8030" t="str">
            <v>FAMILIA 21.035CAIXA DE HAND-HOLE</v>
          </cell>
        </row>
        <row r="8031">
          <cell r="A8031" t="str">
            <v>21.040.999-0</v>
          </cell>
          <cell r="B8031" t="str">
            <v>FAMILIA 21.040INST.FORN.CORDOALHA ACO</v>
          </cell>
        </row>
        <row r="8032">
          <cell r="A8032" t="str">
            <v>21.050.999-0</v>
          </cell>
          <cell r="B8032" t="str">
            <v>FAMILIA 21.050ALUGUEL DE ANDAIME TUBULAR</v>
          </cell>
        </row>
        <row r="8033">
          <cell r="A8033" t="str">
            <v>21.090.999-0</v>
          </cell>
          <cell r="B8033" t="str">
            <v>INDICE DA FAMILIA</v>
          </cell>
        </row>
        <row r="8034">
          <cell r="A8034" t="str">
            <v>21.100.021-0</v>
          </cell>
          <cell r="B8034" t="str">
            <v>SERVICO DE APOIO AS INSTAL.REQUERIDAS A EMPREITEIRA, SENDO 1ASSISTENTE TECNICO P/CADA 3 TURMAS NO MINIMO OU 4 NO MAXIMO</v>
          </cell>
          <cell r="C8034" t="str">
            <v>H</v>
          </cell>
        </row>
        <row r="8035">
          <cell r="A8035" t="str">
            <v>21.100.030-0</v>
          </cell>
          <cell r="B8035" t="str">
            <v>SERVICO DE APOIO AS INSTAL. REQUERIDAS A EMPREITEIRA, SENDO1 MONTADOR ELETROMECANICO OU ELETRICISTA, HORARIO DIURNO</v>
          </cell>
          <cell r="C8035" t="str">
            <v>H</v>
          </cell>
        </row>
        <row r="8036">
          <cell r="A8036" t="str">
            <v>21.100.031-0</v>
          </cell>
          <cell r="B8036" t="str">
            <v>SERVICO DE APOIO AS INSTAL. REQUERIDAS A EMPREITEIRA, SENDO1 MONTADOR ELETROMECANICO OU ELETRICISTA, HORARIO NOTURNO</v>
          </cell>
          <cell r="C8036" t="str">
            <v>H</v>
          </cell>
        </row>
        <row r="8037">
          <cell r="A8037" t="str">
            <v>21.100.040-0</v>
          </cell>
          <cell r="B8037" t="str">
            <v>SERVICO DE APOIO AS INSTAL. REQUERIDAS A EMPREITEIRA, SENDO2 MONTADORES ELETROMECANICOS, HORARIO DIURNO</v>
          </cell>
          <cell r="C8037" t="str">
            <v>H</v>
          </cell>
        </row>
        <row r="8038">
          <cell r="A8038" t="str">
            <v>21.100.041-0</v>
          </cell>
          <cell r="B8038" t="str">
            <v>SERVICO DE APOIO AS INSTAL. REQUERIDAS A EMPREITEIRA, SENDO2 MONTADORES ELETROMECANICOS, HORARIO NOTURNO</v>
          </cell>
          <cell r="C8038" t="str">
            <v>H</v>
          </cell>
        </row>
        <row r="8039">
          <cell r="A8039" t="str">
            <v>21.100.060-0</v>
          </cell>
          <cell r="B8039" t="str">
            <v>SERVICO DE APOIO AS INSTAL. REQUERIDAS A EMPREITEIRA, SENDO1 OPERADOR DE COMUNICACAO, HORARIO DIURNO</v>
          </cell>
          <cell r="C8039" t="str">
            <v>H</v>
          </cell>
        </row>
        <row r="8040">
          <cell r="A8040" t="str">
            <v>21.100.100-0</v>
          </cell>
          <cell r="B8040" t="str">
            <v>SERVICO DE APOIO AS INSTAL. REQUERIDAS A EMPREITEIRA, SENDO1 ENCARREGADO, HORARIO DIURNO</v>
          </cell>
          <cell r="C8040" t="str">
            <v>H</v>
          </cell>
        </row>
        <row r="8041">
          <cell r="A8041" t="str">
            <v>21.100.101-0</v>
          </cell>
          <cell r="B8041" t="str">
            <v>SERVICO DE APOIO AS INSTAL. REQUERIDAS A EMPREITEIRA, SENDO1 ENCARREGADO, HORARIO NOTURNO</v>
          </cell>
          <cell r="C8041" t="str">
            <v>H</v>
          </cell>
        </row>
        <row r="8042">
          <cell r="A8042" t="str">
            <v>21.100.120-0</v>
          </cell>
          <cell r="B8042" t="str">
            <v>SERVICO DE MANUT. DE ILUMINACAO PUBL. EM POSTE C/ALT. DE MONTAGEM ATE 12,00M (EXCL.), HORARIO DIURNO</v>
          </cell>
          <cell r="C8042" t="str">
            <v>H</v>
          </cell>
        </row>
        <row r="8043">
          <cell r="A8043" t="str">
            <v>21.100.121-0</v>
          </cell>
          <cell r="B8043" t="str">
            <v>SERVICO DE MANUT. DE ILUMINACAO PUBL., EM POSTE C/ALT. DE MONTAGEM ATE 12,00M (EXCL.), HORARIO NOTURNO</v>
          </cell>
          <cell r="C8043" t="str">
            <v>H</v>
          </cell>
        </row>
        <row r="8044">
          <cell r="A8044" t="str">
            <v>21.100.122-0</v>
          </cell>
          <cell r="B8044" t="str">
            <v>SERVICO DE MANUT. DE ILUMINACAO PUBL., SENDO A TURMA DE REPAROS COMPOSTA DE 1 MONTADOR E 1 AJUDANTE, HORARIO DIURNO</v>
          </cell>
          <cell r="C8044" t="str">
            <v>H</v>
          </cell>
        </row>
        <row r="8045">
          <cell r="A8045" t="str">
            <v>21.100.123-0</v>
          </cell>
          <cell r="B8045" t="str">
            <v>SERVICO DE MANUT. DE ILUMINACAO PUBL., SENDO A TURMA DE REPAROS COMPOSTA DE 1 MONTADOR E 1 AJUDANTE, HORARIO NOTURNO</v>
          </cell>
          <cell r="C8045" t="str">
            <v>H</v>
          </cell>
        </row>
        <row r="8046">
          <cell r="A8046" t="str">
            <v>21.100.125-0</v>
          </cell>
          <cell r="B8046" t="str">
            <v>SERVICO DE MANUT. DE ILUMINACAO PUBL., SENDO A TURMA DE REPAROS COMPOSTA DE 1 MONTADOR E 2 AJUDANTES, HORARIO DIURNO</v>
          </cell>
          <cell r="C8046" t="str">
            <v>H</v>
          </cell>
        </row>
        <row r="8047">
          <cell r="A8047" t="str">
            <v>21.100.126-0</v>
          </cell>
          <cell r="B8047" t="str">
            <v>SERVICO DE MANUT. DE ILUMINACAO PUBL., SENDO A TURMA DE REPAROS COMPOSTA DE 1 MONTADOR E 2 AJUDANTES, HORARIO NOTURNO</v>
          </cell>
          <cell r="C8047" t="str">
            <v>H</v>
          </cell>
        </row>
        <row r="8048">
          <cell r="A8048" t="str">
            <v>21.100.130-0</v>
          </cell>
          <cell r="B8048" t="str">
            <v>SERVICO DE MANUT. DE ILUMINACAO PUBL. EM POSTE C/ALT. DE MONTAGEM DE 12,00M (INCL.) ATE 30,00M (INCL.), HORARIO DIURNO</v>
          </cell>
          <cell r="C8048" t="str">
            <v>H</v>
          </cell>
        </row>
        <row r="8049">
          <cell r="A8049" t="str">
            <v>21.100.135-0</v>
          </cell>
          <cell r="B8049" t="str">
            <v>SERVICO DE MANUT. DE ILUMINACAO PUBL., SENDO A TURMA DE REPAROS COMPOSTA DE 1 MONTADOR E 5 AJUDANTES</v>
          </cell>
          <cell r="C8049" t="str">
            <v>H</v>
          </cell>
        </row>
        <row r="8050">
          <cell r="A8050" t="str">
            <v>21.100.140-0</v>
          </cell>
          <cell r="B8050" t="str">
            <v>SERVICO DE MANUT. DE ILUMINACAO PUBL. NO PARQUE DO FLAMENGO,C/UTILIZACAO DE ANDAIME</v>
          </cell>
          <cell r="C8050" t="str">
            <v>H</v>
          </cell>
        </row>
        <row r="8051">
          <cell r="A8051" t="str">
            <v>21.100.145-0</v>
          </cell>
          <cell r="B8051" t="str">
            <v>SERVICO DE MANUT.DE ILUMINACAO PUBL.NO PARQUE DO FLAMENGO, SENDO A TURMA DE REPAROS COMPOSTA DE 1 MONTADOR E 9 AJUDANTES</v>
          </cell>
          <cell r="C8051" t="str">
            <v>H</v>
          </cell>
        </row>
        <row r="8052">
          <cell r="A8052" t="str">
            <v>21.100.160-0</v>
          </cell>
          <cell r="B8052" t="str">
            <v>SERVICO DE APOIO AS INSTAL. REQUERIDAS A EMPREITEIRA, SENDO1 ESCRITURARIO, HORARIO DIURNO</v>
          </cell>
          <cell r="C8052" t="str">
            <v>H</v>
          </cell>
        </row>
        <row r="8053">
          <cell r="A8053" t="str">
            <v>21.100.170-0</v>
          </cell>
          <cell r="B8053" t="str">
            <v>SERVICO DE APOIO AS INSTAL. REQUERIDAS A EMPREITEIRA, SENDO1 DATILOGRAFO, HORARIO DIURNO</v>
          </cell>
          <cell r="C8053" t="str">
            <v>H</v>
          </cell>
        </row>
        <row r="8054">
          <cell r="A8054" t="str">
            <v>21.100.190-0</v>
          </cell>
          <cell r="B8054" t="str">
            <v>SERVICO DE APOIO AS INSTAL. REQUERIDAS A EMPREITEIRA, SENDO1 ALMOXARIFE E 3 AJUDANTES DE MONTADOR, HORARIO DIURNO</v>
          </cell>
          <cell r="C8054" t="str">
            <v>H</v>
          </cell>
        </row>
        <row r="8055">
          <cell r="A8055" t="str">
            <v>21.100.250-0</v>
          </cell>
          <cell r="B8055" t="str">
            <v>SERVICO DE APOIO AS INSTAL. REQUERIDAS A EMPREITEIRA, SENDO1 MOTORISTA, HORARIO DIURNO</v>
          </cell>
          <cell r="C8055" t="str">
            <v>H</v>
          </cell>
        </row>
        <row r="8056">
          <cell r="A8056" t="str">
            <v>21.100.251-0</v>
          </cell>
          <cell r="B8056" t="str">
            <v>SERVICO DE APOIO AS INSTAL. REQUERIDAS A EMPREITEIRA, SENDO1 MOTORISTA, HORARIO NOTURNO</v>
          </cell>
          <cell r="C8056" t="str">
            <v>H</v>
          </cell>
        </row>
        <row r="8057">
          <cell r="A8057" t="str">
            <v>21.100.300-0</v>
          </cell>
          <cell r="B8057" t="str">
            <v>SERVICO DE APOIO AS INSTAL. REQUERIDAS A EMPREITEIRA, SENDOMOTORISTA E OPERADOR DE MUNCK, HORARIO DIURNO</v>
          </cell>
          <cell r="C8057" t="str">
            <v>H</v>
          </cell>
        </row>
        <row r="8058">
          <cell r="A8058" t="str">
            <v>21.100.301-0</v>
          </cell>
          <cell r="B8058" t="str">
            <v>SERVICO DE APOIO AS INSTAL. REQUERIDAS A EMPREITEIRA, SENDOMOTORISTA E OPERADOR DE MUNCK, HORARIO NOTURNO</v>
          </cell>
          <cell r="C8058" t="str">
            <v>H</v>
          </cell>
        </row>
        <row r="8059">
          <cell r="A8059" t="str">
            <v>21.100.999-0</v>
          </cell>
          <cell r="B8059" t="str">
            <v>FAMILIA 21.100MANUTENCAO-TURMAS</v>
          </cell>
        </row>
        <row r="8060">
          <cell r="A8060" t="str">
            <v>21.101.010-0</v>
          </cell>
          <cell r="B8060" t="str">
            <v>SERVICO DE APOIO AS INSTAL. REQUERIDAS A EMPREITEIRA, SENDO1 ENGENHEIRO ELETRICISTA C/ 4 ANOS DE EXPERIENCIA NO SERV.</v>
          </cell>
          <cell r="C8060" t="str">
            <v>H</v>
          </cell>
        </row>
        <row r="8061">
          <cell r="A8061" t="str">
            <v>21.101.999-0</v>
          </cell>
          <cell r="B8061" t="str">
            <v>FAMILIA 21.101MANUTENCAO-TURMA TECNICA-ENG.</v>
          </cell>
        </row>
        <row r="8062">
          <cell r="A8062" t="str">
            <v>21.102.010-0</v>
          </cell>
          <cell r="B8062" t="str">
            <v>SERVICO DE APOIO AS INSTAL.REQUERIDAS A EMPREITEIRA, SENDO 1ASSISTENTE TECNICO P/CADA 3 TURMAS NO MINIMO OU 4 NO MAXIMO</v>
          </cell>
          <cell r="C8062" t="str">
            <v>H</v>
          </cell>
        </row>
        <row r="8063">
          <cell r="A8063" t="str">
            <v>21.102.999-0</v>
          </cell>
          <cell r="B8063" t="str">
            <v>INDICE DA FAMILIA</v>
          </cell>
        </row>
        <row r="8064">
          <cell r="A8064" t="str">
            <v>21.103.010-0</v>
          </cell>
          <cell r="B8064" t="str">
            <v>SERVICO DE APOIO AS INSTAL. REQUERIDAS A EMPREITEIRA, SENDO1 ELETROTECNICO C/ NO MINIMO 4 ANOS DE EXPERIENCIA NO SERV.</v>
          </cell>
          <cell r="C8064" t="str">
            <v>H</v>
          </cell>
        </row>
        <row r="8065">
          <cell r="A8065" t="str">
            <v>21.103.999-0</v>
          </cell>
          <cell r="B8065" t="str">
            <v>FAMILIA 21.103.MANUTENCAO TURMA TECNICA ELETROTECNICO</v>
          </cell>
          <cell r="C8065" t="str">
            <v>APR</v>
          </cell>
        </row>
        <row r="8066">
          <cell r="A8066" t="str">
            <v>CATEGORIA 22 - REFLORESTAMENTO E EXPLORAÇÃO FLORESTAL</v>
          </cell>
        </row>
        <row r="8068">
          <cell r="A8068" t="str">
            <v>22.005.005-0</v>
          </cell>
          <cell r="B8068" t="str">
            <v>EXTRACAO E TRANSP. DE TERRA P/SUBSTRATO, P/PRODUCAO DE MUDAS. CUSTO P/CADA 100 UN</v>
          </cell>
          <cell r="C8068" t="str">
            <v>UN</v>
          </cell>
        </row>
        <row r="8069">
          <cell r="A8069" t="str">
            <v>22.005.015-0</v>
          </cell>
          <cell r="B8069" t="str">
            <v>PENEIRAMENTO E MIST. DE TERRA P/PRODUCAO DE MUDAS. CUSTO P/CADA 100 UN</v>
          </cell>
          <cell r="C8069" t="str">
            <v>UN</v>
          </cell>
        </row>
        <row r="8070">
          <cell r="A8070" t="str">
            <v>22.005.020-0</v>
          </cell>
          <cell r="B8070" t="str">
            <v>DESINFECCAO E ADUBACAO DA TERRA DE SUBSTRATO, P/PRODUCAO DEMUDAS. CUSTO P/CADA 100 UN</v>
          </cell>
          <cell r="C8070" t="str">
            <v>UN</v>
          </cell>
        </row>
        <row r="8071">
          <cell r="A8071" t="str">
            <v>22.005.025-0</v>
          </cell>
          <cell r="B8071" t="str">
            <v>ENCHIMENTO DE SACOS PLAST., P/PRODUCAO DE MUDAS. CUSTO P/CADA 100 UN</v>
          </cell>
          <cell r="C8071" t="str">
            <v>UN</v>
          </cell>
        </row>
        <row r="8072">
          <cell r="A8072" t="str">
            <v>22.005.030-0</v>
          </cell>
          <cell r="B8072" t="str">
            <v>PREPARO DE CANTEIRO P/PRODUCAO DE MUDAS. CUSTO P/CADA 100 UN</v>
          </cell>
          <cell r="C8072" t="str">
            <v>UN</v>
          </cell>
        </row>
        <row r="8073">
          <cell r="A8073" t="str">
            <v>22.005.035-0</v>
          </cell>
          <cell r="B8073" t="str">
            <v>ENCANTEIRAMEMTO DE SACOS PLAST., P/PRODUCAO DE MUDAS NATIVAS. CUSTO P/CADA 100 UN</v>
          </cell>
          <cell r="C8073" t="str">
            <v>UN</v>
          </cell>
        </row>
        <row r="8074">
          <cell r="A8074" t="str">
            <v>22.005.040-0</v>
          </cell>
          <cell r="B8074" t="str">
            <v>SEMEADURA EM SACOS PLAST. ATRAVES DE SERINGA. CUSTO P/CADA 100 UN</v>
          </cell>
          <cell r="C8074" t="str">
            <v>UN</v>
          </cell>
        </row>
        <row r="8075">
          <cell r="A8075" t="str">
            <v>22.005.045-0</v>
          </cell>
          <cell r="B8075" t="str">
            <v>REPICAGEM E DESBASTE DE MUDAS. CUSTO P/CADA 100 UN</v>
          </cell>
          <cell r="C8075" t="str">
            <v>UN</v>
          </cell>
        </row>
        <row r="8076">
          <cell r="A8076" t="str">
            <v>22.005.050-0</v>
          </cell>
          <cell r="B8076" t="str">
            <v>IRRIGACAO DE MUDAS C/USO DE MANGUEIRA. CUSTO P/CADA 100 UN</v>
          </cell>
          <cell r="C8076" t="str">
            <v>UN</v>
          </cell>
        </row>
        <row r="8077">
          <cell r="A8077" t="str">
            <v>22.005.055-0</v>
          </cell>
          <cell r="B8077" t="str">
            <v>CAPINA MANUAL, REMOCAO E SELECAO DE MUDAS. CUSTO P/CADA 100UN</v>
          </cell>
          <cell r="C8077" t="str">
            <v>UN</v>
          </cell>
        </row>
        <row r="8078">
          <cell r="A8078" t="str">
            <v>22.005.060-0</v>
          </cell>
          <cell r="B8078" t="str">
            <v>APLICACAO DE DEFENSIVOS, EXCL. ESTE, EM MUDAS. CUSTO P/CADA100 UN</v>
          </cell>
          <cell r="C8078" t="str">
            <v>UN</v>
          </cell>
        </row>
        <row r="8079">
          <cell r="A8079" t="str">
            <v>22.005.999-0</v>
          </cell>
          <cell r="B8079" t="str">
            <v>FAMILIA 22.005</v>
          </cell>
        </row>
        <row r="8080">
          <cell r="A8080" t="str">
            <v>22.010.010-0</v>
          </cell>
          <cell r="B8080" t="str">
            <v>MUDAS NATIVAS ATE 1,00M DE ALT.</v>
          </cell>
          <cell r="C8080" t="str">
            <v>UN</v>
          </cell>
        </row>
        <row r="8081">
          <cell r="A8081" t="str">
            <v>22.010.015-0</v>
          </cell>
          <cell r="B8081" t="str">
            <v>MUDAS EXOTICAS (EUCALIPTO), ATE 0,30M DE ALT.</v>
          </cell>
          <cell r="C8081" t="str">
            <v>UN</v>
          </cell>
        </row>
        <row r="8082">
          <cell r="A8082" t="str">
            <v>22.010.020-0</v>
          </cell>
          <cell r="B8082" t="str">
            <v>MUDAS EXOTICAS (PINUS), ATE 0,30M DE ALT.</v>
          </cell>
          <cell r="C8082" t="str">
            <v>UN</v>
          </cell>
        </row>
        <row r="8083">
          <cell r="A8083" t="str">
            <v>22.010.999-0</v>
          </cell>
          <cell r="B8083" t="str">
            <v>FAMILIA 22.010</v>
          </cell>
        </row>
        <row r="8084">
          <cell r="A8084" t="str">
            <v>22.013.005-0</v>
          </cell>
          <cell r="B8084" t="str">
            <v>CONSTRUCAO MANUAL DE ACEIROS E TRILHAS</v>
          </cell>
          <cell r="C8084" t="str">
            <v>M2</v>
          </cell>
        </row>
        <row r="8085">
          <cell r="A8085" t="str">
            <v>22.013.010-0</v>
          </cell>
          <cell r="B8085" t="str">
            <v>ROCADA MANUAL DE VEG. DENSA, C/FOICE</v>
          </cell>
          <cell r="C8085" t="str">
            <v>HA</v>
          </cell>
        </row>
        <row r="8086">
          <cell r="A8086" t="str">
            <v>22.013.015-0</v>
          </cell>
          <cell r="B8086" t="str">
            <v>ROCADA MANUAL DE VEG. LEVE C/FOICE</v>
          </cell>
          <cell r="C8086" t="str">
            <v>HA</v>
          </cell>
        </row>
        <row r="8087">
          <cell r="A8087" t="str">
            <v>22.013.020-0</v>
          </cell>
          <cell r="B8087" t="str">
            <v>DESTOCA C/ENXADAO</v>
          </cell>
          <cell r="C8087" t="str">
            <v>HA</v>
          </cell>
        </row>
        <row r="8088">
          <cell r="A8088" t="str">
            <v>22.013.025-0</v>
          </cell>
          <cell r="B8088" t="str">
            <v>ENLEIRAMENTO MANUAL DE VEG.</v>
          </cell>
          <cell r="C8088" t="str">
            <v>HA</v>
          </cell>
        </row>
        <row r="8089">
          <cell r="A8089" t="str">
            <v>22.013.030-0</v>
          </cell>
          <cell r="B8089" t="str">
            <v>QUEIMA DE VEG.</v>
          </cell>
          <cell r="C8089" t="str">
            <v>HA</v>
          </cell>
        </row>
        <row r="8090">
          <cell r="A8090" t="str">
            <v>22.013.999-0</v>
          </cell>
          <cell r="B8090" t="str">
            <v>FAMILIA 22.013</v>
          </cell>
        </row>
        <row r="8091">
          <cell r="A8091" t="str">
            <v>22.016.005-0</v>
          </cell>
          <cell r="B8091" t="str">
            <v>CONSTRUCAO DE ESTRADAS DE CIRCULACAO, C/TRATOR DE ESTEIRAS</v>
          </cell>
          <cell r="C8091" t="str">
            <v>HA</v>
          </cell>
        </row>
        <row r="8092">
          <cell r="A8092" t="str">
            <v>22.016.010-0</v>
          </cell>
          <cell r="B8092" t="str">
            <v>ROCADO DE VEG. C/ROCADEIRA COSTAL MOTORIZADA</v>
          </cell>
          <cell r="C8092" t="str">
            <v>HA</v>
          </cell>
        </row>
        <row r="8093">
          <cell r="A8093" t="str">
            <v>22.016.015-0</v>
          </cell>
          <cell r="B8093" t="str">
            <v>ROCADO DE VEG. C/TRATOR DE PNEUS E ROCADEIRA</v>
          </cell>
          <cell r="C8093" t="str">
            <v>HA</v>
          </cell>
        </row>
        <row r="8094">
          <cell r="A8094" t="str">
            <v>22.016.020-0</v>
          </cell>
          <cell r="B8094" t="str">
            <v>ENLEIRAMENTO MEC. DE VEG. C/TRATOR DE ESTEIRAS</v>
          </cell>
          <cell r="C8094" t="str">
            <v>HA</v>
          </cell>
        </row>
        <row r="8095">
          <cell r="A8095" t="str">
            <v>22.016.025-0</v>
          </cell>
          <cell r="B8095" t="str">
            <v>ARACAO DO SOLO A 20CM DE PROF. C/TRATOR DE PNEUS E ARADO DEDISCO</v>
          </cell>
          <cell r="C8095" t="str">
            <v>HA</v>
          </cell>
        </row>
        <row r="8096">
          <cell r="A8096" t="str">
            <v>22.016.030-0</v>
          </cell>
          <cell r="B8096" t="str">
            <v>GRADEACAO DO SOLO C/TRATOR DE PNEUS E GRADE DE DISCOS</v>
          </cell>
          <cell r="C8096" t="str">
            <v>HA</v>
          </cell>
        </row>
        <row r="8097">
          <cell r="A8097" t="str">
            <v>22.016.999-0</v>
          </cell>
          <cell r="B8097" t="str">
            <v>FAMILIA 22.016</v>
          </cell>
        </row>
        <row r="8098">
          <cell r="A8098" t="str">
            <v>22.020.005-0</v>
          </cell>
          <cell r="B8098" t="str">
            <v>PREPARO DE PIQUETES DE BAMBU DE 1,00M DE ALT., P/ALINHAMENTOE MARCACAO DE COVAS. CUSTO P/CADA 100 UN</v>
          </cell>
          <cell r="C8098" t="str">
            <v>UN</v>
          </cell>
        </row>
        <row r="8099">
          <cell r="A8099" t="str">
            <v>22.020.010-0</v>
          </cell>
          <cell r="B8099" t="str">
            <v>ALINHAMENTO E MARCACAO DE COVAS</v>
          </cell>
          <cell r="C8099" t="str">
            <v>HA</v>
          </cell>
        </row>
        <row r="8100">
          <cell r="A8100" t="str">
            <v>22.020.015-0</v>
          </cell>
          <cell r="B8100" t="str">
            <v>ABERTURA OU CAPINA DE FAIXAS DE 1,00M DE LARG.</v>
          </cell>
          <cell r="C8100" t="str">
            <v>M2</v>
          </cell>
        </row>
        <row r="8101">
          <cell r="A8101" t="str">
            <v>22.020.020-0</v>
          </cell>
          <cell r="B8101" t="str">
            <v>ABERTURA DE COVAS DE 0,40 X 0,40 X 0,40M. CUSTO P/CADA 100 UN</v>
          </cell>
          <cell r="C8101" t="str">
            <v>UN</v>
          </cell>
        </row>
        <row r="8102">
          <cell r="A8102" t="str">
            <v>22.020.025-0</v>
          </cell>
          <cell r="B8102" t="str">
            <v>ABERTURA DE COVAS DE 0,30 X 0,30 X 0,30M. CUSTO P/CADA 100 UN</v>
          </cell>
          <cell r="C8102" t="str">
            <v>UN</v>
          </cell>
        </row>
        <row r="8103">
          <cell r="A8103" t="str">
            <v>22.020.030-0</v>
          </cell>
          <cell r="B8103" t="str">
            <v>DISTRIBUICAO DE MUDAS EXOTICAS. CUSTO P/CADA 100 UN</v>
          </cell>
          <cell r="C8103" t="str">
            <v>UN</v>
          </cell>
        </row>
        <row r="8104">
          <cell r="A8104" t="str">
            <v>22.020.035-0</v>
          </cell>
          <cell r="B8104" t="str">
            <v>DISTRIBUICAO DE MUDAS NATIVAS. CUSTO P/CADA 100 UN</v>
          </cell>
          <cell r="C8104" t="str">
            <v>UN</v>
          </cell>
        </row>
        <row r="8105">
          <cell r="A8105" t="str">
            <v>22.020.040-0</v>
          </cell>
          <cell r="B8105" t="str">
            <v>PLANTIO DE MUDAS EXOTICAS, ATE 0,30M DE ALT., C/TUBETES, EXCL. MUDAS. CUSTO P/CADA 100 UN</v>
          </cell>
          <cell r="C8105" t="str">
            <v>UN</v>
          </cell>
        </row>
        <row r="8106">
          <cell r="A8106" t="str">
            <v>22.020.045-0</v>
          </cell>
          <cell r="B8106" t="str">
            <v>PLANTIO DE MUDAS EXOTICAS, ATE 0,30M DE ALT., EM SACOS PLAST., EXCL. MUDAS. CUSTO P/CADA 100 UN</v>
          </cell>
          <cell r="C8106" t="str">
            <v>UN</v>
          </cell>
        </row>
        <row r="8107">
          <cell r="A8107" t="str">
            <v>22.020.050-0</v>
          </cell>
          <cell r="B8107" t="str">
            <v>PLANTIO DE MUDAS NATIVAS, ATE 1,00M DE ALT., EXCL. MUDAS. CUSTO P/CADA 100 UN</v>
          </cell>
          <cell r="C8107" t="str">
            <v>UN</v>
          </cell>
        </row>
        <row r="8108">
          <cell r="A8108" t="str">
            <v>22.020.055-0</v>
          </cell>
          <cell r="B8108" t="str">
            <v>COLOCACAO DE COBERTURA MORTA (MULCH), AO REDOR DAS PLANTAS</v>
          </cell>
          <cell r="C8108" t="str">
            <v>HA</v>
          </cell>
        </row>
        <row r="8109">
          <cell r="A8109" t="str">
            <v>22.020.060-0</v>
          </cell>
          <cell r="B8109" t="str">
            <v>TRANSPORTE DE MAT. ENCOSTA ACIMA, SERV. MANUAL</v>
          </cell>
          <cell r="C8109" t="str">
            <v>TXDAM</v>
          </cell>
        </row>
        <row r="8110">
          <cell r="A8110" t="str">
            <v>22.020.999-0</v>
          </cell>
          <cell r="B8110" t="str">
            <v>FAMILIA 22.020</v>
          </cell>
        </row>
        <row r="8111">
          <cell r="A8111" t="str">
            <v>22.025.005-0</v>
          </cell>
          <cell r="B8111" t="str">
            <v>APLICACAO DE FORMICIDA GRANULADO</v>
          </cell>
          <cell r="C8111" t="str">
            <v>HA</v>
          </cell>
        </row>
        <row r="8112">
          <cell r="A8112" t="str">
            <v>22.025.010-0</v>
          </cell>
          <cell r="B8112" t="str">
            <v>APLICACAO DE HERBICIDA ROUND UP</v>
          </cell>
          <cell r="C8112" t="str">
            <v>HA</v>
          </cell>
        </row>
        <row r="8113">
          <cell r="A8113" t="str">
            <v>22.025.015-0</v>
          </cell>
          <cell r="B8113" t="str">
            <v>CAPINA QUIMICA C/HERBICIDA EM FAIXAS</v>
          </cell>
          <cell r="C8113" t="str">
            <v>HA</v>
          </cell>
        </row>
        <row r="8114">
          <cell r="A8114" t="str">
            <v>22.025.999-0</v>
          </cell>
          <cell r="B8114" t="str">
            <v>FAMILIA 22.025</v>
          </cell>
        </row>
        <row r="8115">
          <cell r="A8115" t="str">
            <v>22.026.010-0</v>
          </cell>
          <cell r="B8115" t="str">
            <v>APLICACAO DE CALCARIO DOLOMITICO NO SOLO, P/COVA</v>
          </cell>
          <cell r="C8115" t="str">
            <v>UN</v>
          </cell>
        </row>
        <row r="8116">
          <cell r="A8116" t="str">
            <v>22.026.999-0</v>
          </cell>
          <cell r="B8116" t="str">
            <v>FAMILIA 22.026</v>
          </cell>
        </row>
        <row r="8117">
          <cell r="A8117" t="str">
            <v>22.028.005-0</v>
          </cell>
          <cell r="B8117" t="str">
            <v>APLICACAO DE ADUBO ORGANICO P/MUDAS NATIVAS, P/COVA</v>
          </cell>
          <cell r="C8117" t="str">
            <v>UN</v>
          </cell>
        </row>
        <row r="8118">
          <cell r="A8118" t="str">
            <v>22.028.010-0</v>
          </cell>
          <cell r="B8118" t="str">
            <v>APLICACAO DE ADUBO QUIMICO SUPERFOSFATO SIMPLES, P/MUDAS NATIVAS, P/COVA</v>
          </cell>
          <cell r="C8118" t="str">
            <v>UN</v>
          </cell>
        </row>
        <row r="8119">
          <cell r="A8119" t="str">
            <v>22.028.015-0</v>
          </cell>
          <cell r="B8119" t="str">
            <v>APLICACAO DE ADUBO QUIMICO (N.P.K.) 6:30:6, P/MUDAS EXOTICAS, P/COVA</v>
          </cell>
          <cell r="C8119" t="str">
            <v>UN</v>
          </cell>
        </row>
        <row r="8120">
          <cell r="A8120" t="str">
            <v>22.028.020-0</v>
          </cell>
          <cell r="B8120" t="str">
            <v>APLICACAO DE ADUBO, CLORETO DE POTASSIO E SULFATO DE AMONIOEM COBERT., P/COVA</v>
          </cell>
          <cell r="C8120" t="str">
            <v>UN</v>
          </cell>
        </row>
        <row r="8121">
          <cell r="A8121" t="str">
            <v>22.028.025-0</v>
          </cell>
          <cell r="B8121" t="str">
            <v>APLICACAO DE ADUBO, EXCL. O FORN., CUSTO P/CADA 100 COVAS</v>
          </cell>
          <cell r="C8121" t="str">
            <v>UN</v>
          </cell>
        </row>
        <row r="8122">
          <cell r="A8122" t="str">
            <v>22.028.999-0</v>
          </cell>
          <cell r="B8122" t="str">
            <v>FAMILIA 22.028</v>
          </cell>
        </row>
        <row r="8123">
          <cell r="A8123" t="str">
            <v>22.030.010-0</v>
          </cell>
          <cell r="B8123" t="str">
            <v>COROAMENTO DE PLANTAS C/DIAM. DE 1,00M, CUSTO P/CADA 100 UN</v>
          </cell>
          <cell r="C8123" t="str">
            <v>UN</v>
          </cell>
        </row>
        <row r="8124">
          <cell r="A8124" t="str">
            <v>22.030.015-0</v>
          </cell>
          <cell r="B8124" t="str">
            <v>MANUTENCAO DE ACEIROS</v>
          </cell>
          <cell r="C8124" t="str">
            <v>M2</v>
          </cell>
        </row>
        <row r="8125">
          <cell r="A8125" t="str">
            <v>22.030.999-0</v>
          </cell>
          <cell r="B8125" t="str">
            <v>FAMILIA 22.030</v>
          </cell>
        </row>
        <row r="8126">
          <cell r="A8126" t="str">
            <v>22.040.005-0</v>
          </cell>
          <cell r="B8126" t="str">
            <v>ABATE DE ARVORES C/MACHADO. CUSTO P/CADA 100 UN</v>
          </cell>
          <cell r="C8126" t="str">
            <v>UN</v>
          </cell>
        </row>
        <row r="8127">
          <cell r="A8127" t="str">
            <v>22.040.010-0</v>
          </cell>
          <cell r="B8127" t="str">
            <v>DESGALHAMENTO C/MACHADO. CUSTO P/CADA 100 UN</v>
          </cell>
          <cell r="C8127" t="str">
            <v>UN</v>
          </cell>
        </row>
        <row r="8128">
          <cell r="A8128" t="str">
            <v>22.040.015-0</v>
          </cell>
          <cell r="B8128" t="str">
            <v>TORAGEM C/MACHADO (TORETE DE 1,20M). CUSTO P/CADA 100 UN</v>
          </cell>
          <cell r="C8128" t="str">
            <v>UN</v>
          </cell>
        </row>
        <row r="8129">
          <cell r="A8129" t="str">
            <v>22.040.020-0</v>
          </cell>
          <cell r="B8129" t="str">
            <v>ABATER, DESGALHAR E TORAR C/MACHADO, S/EMPILHAR</v>
          </cell>
          <cell r="C8129" t="str">
            <v>ST</v>
          </cell>
        </row>
        <row r="8130">
          <cell r="A8130" t="str">
            <v>22.040.025-0</v>
          </cell>
          <cell r="B8130" t="str">
            <v>ABATER, DESGALHAR E TORAR C/MACHADO, C/EMPILHAMENTO MANUAL</v>
          </cell>
          <cell r="C8130" t="str">
            <v>ST</v>
          </cell>
        </row>
        <row r="8131">
          <cell r="A8131" t="str">
            <v>22.040.030-0</v>
          </cell>
          <cell r="B8131" t="str">
            <v>ABATER, DESGALHAR E DESTOPAR C/MACHADO. CUSTO P/CADA 100 UN</v>
          </cell>
          <cell r="C8131" t="str">
            <v>UN</v>
          </cell>
        </row>
        <row r="8132">
          <cell r="A8132" t="str">
            <v>22.040.035-0</v>
          </cell>
          <cell r="B8132" t="str">
            <v>DESCASCAMENTO MANUAL C/FACAO</v>
          </cell>
          <cell r="C8132" t="str">
            <v>ST</v>
          </cell>
        </row>
        <row r="8133">
          <cell r="A8133" t="str">
            <v>22.040.040-0</v>
          </cell>
          <cell r="B8133" t="str">
            <v>EXTRACAO DE MADEIRA C/ARGOLAO (1 PESSOA), DIST. DE 150,00M</v>
          </cell>
          <cell r="C8133" t="str">
            <v>ST</v>
          </cell>
        </row>
        <row r="8134">
          <cell r="A8134" t="str">
            <v>22.040.045-0</v>
          </cell>
          <cell r="B8134" t="str">
            <v>EXTRACAO DE MADEIRA P/TRANSP. PRIMARIO MANUAL (TORETE DE 1,20M), DIST. DE 100,00M</v>
          </cell>
          <cell r="C8134" t="str">
            <v>ST</v>
          </cell>
        </row>
        <row r="8135">
          <cell r="A8135" t="str">
            <v>22.040.050-0</v>
          </cell>
          <cell r="B8135" t="str">
            <v>ARRASTE MANUAL DE VAROES, DIST. DE 100,00M</v>
          </cell>
          <cell r="C8135" t="str">
            <v>UN</v>
          </cell>
        </row>
        <row r="8136">
          <cell r="A8136" t="str">
            <v>22.040.055-0</v>
          </cell>
          <cell r="B8136" t="str">
            <v>EMPILHAMENTO MANUAL DE TORETES</v>
          </cell>
          <cell r="C8136" t="str">
            <v>ST</v>
          </cell>
        </row>
        <row r="8137">
          <cell r="A8137" t="str">
            <v>22.040.999-0</v>
          </cell>
          <cell r="B8137" t="str">
            <v>FAMILIA 22.040</v>
          </cell>
        </row>
        <row r="8138">
          <cell r="A8138" t="str">
            <v>22.050.005-0</v>
          </cell>
          <cell r="B8138" t="str">
            <v>ABATE DE ARVORES C/MOTO-SERRA. CUSTO P/CADA 100 UN</v>
          </cell>
          <cell r="C8138" t="str">
            <v>UN</v>
          </cell>
        </row>
        <row r="8139">
          <cell r="A8139" t="str">
            <v>22.050.010-0</v>
          </cell>
          <cell r="B8139" t="str">
            <v>DESGALHAMENTO C/MOTO-SERRA. CUSTO P/CADA 100 UN</v>
          </cell>
          <cell r="C8139" t="str">
            <v>UN</v>
          </cell>
        </row>
        <row r="8140">
          <cell r="A8140" t="str">
            <v>22.050.015-0</v>
          </cell>
          <cell r="B8140" t="str">
            <v>TORAGEM C/MOTO-SERRA (TORETE DE 1,20M). CUSTO P/CADA 100 UN</v>
          </cell>
          <cell r="C8140" t="str">
            <v>UN</v>
          </cell>
        </row>
        <row r="8141">
          <cell r="A8141" t="str">
            <v>22.050.020-0</v>
          </cell>
          <cell r="B8141" t="str">
            <v>ABATER C/MOTO-SERRA, DESGALHAR C/MACHADO E TORAR C/MOTO-SERRA, S/EMPILHAR</v>
          </cell>
          <cell r="C8141" t="str">
            <v>ST</v>
          </cell>
        </row>
        <row r="8142">
          <cell r="A8142" t="str">
            <v>22.050.025-0</v>
          </cell>
          <cell r="B8142" t="str">
            <v>ABATER C/MOTO-SERRA, DESGALHAR C/MACHADO E TORAR C/MOTO-SERRA, C/EMPILHAMENTO MANUAL</v>
          </cell>
          <cell r="C8142" t="str">
            <v>ST</v>
          </cell>
        </row>
        <row r="8143">
          <cell r="A8143" t="str">
            <v>22.050.030-0</v>
          </cell>
          <cell r="B8143" t="str">
            <v>ABATER, DESGALHAR E DESTOPAR C/MOTO-SERRA. CUSTO P/CADA 100UN</v>
          </cell>
          <cell r="C8143" t="str">
            <v>UN</v>
          </cell>
        </row>
        <row r="8144">
          <cell r="A8144" t="str">
            <v>22.050.035-0</v>
          </cell>
          <cell r="B8144" t="str">
            <v>TRANSPORTE PRIMARIO DE MADEIRA C/TRATOR DE PNEUS E GUINCHO CARREGADOR</v>
          </cell>
          <cell r="C8144" t="str">
            <v>ST</v>
          </cell>
        </row>
        <row r="8145">
          <cell r="A8145" t="str">
            <v>22.050.999-0</v>
          </cell>
          <cell r="B8145" t="str">
            <v>FAMILIA 22.050</v>
          </cell>
        </row>
        <row r="8146">
          <cell r="A8146" t="str">
            <v>22.060.005-0</v>
          </cell>
          <cell r="B8146" t="str">
            <v>EXTRACAO DE MAD. P/ANIMAL C/CANGALHA (1 PESSOA E 1 ANIMAL),DIST. DE 150,00M</v>
          </cell>
          <cell r="C8146" t="str">
            <v>ST</v>
          </cell>
        </row>
        <row r="8147">
          <cell r="A8147" t="str">
            <v>22.060.010-0</v>
          </cell>
          <cell r="B8147" t="str">
            <v>EXTRACAO DE MAD. P/BOVINO (1 PESSOA E 2 JUNTAS), DIST. DE 150,00M</v>
          </cell>
          <cell r="C8147" t="str">
            <v>ST</v>
          </cell>
        </row>
        <row r="8148">
          <cell r="A8148" t="str">
            <v>22.060.015-0</v>
          </cell>
          <cell r="B8148" t="str">
            <v>ARRASTE DE VAROES C/ANIMAL (1 PESSOA E 1 ANIMAL), DIST. DE 100,00M</v>
          </cell>
          <cell r="C8148" t="str">
            <v>UN</v>
          </cell>
        </row>
        <row r="8149">
          <cell r="A8149" t="str">
            <v>22.060.020-0</v>
          </cell>
          <cell r="B8149" t="str">
            <v>ARRASTE DE VAROES C/BOVINO (2 PESSOAS E 1 JUNTA), DIST. DE 100,00M</v>
          </cell>
          <cell r="C8149" t="str">
            <v>UN</v>
          </cell>
        </row>
        <row r="8150">
          <cell r="A8150" t="str">
            <v>22.060.999-0</v>
          </cell>
          <cell r="B8150" t="str">
            <v>FAMILIA 22.060</v>
          </cell>
        </row>
        <row r="8151">
          <cell r="A8151" t="str">
            <v>OUTROS</v>
          </cell>
        </row>
        <row r="8153">
          <cell r="A8153" t="str">
            <v>54.001.006-1</v>
          </cell>
          <cell r="B8153" t="str">
            <v>DEGRAU DE FºFº Nº 1, DE 3KG</v>
          </cell>
          <cell r="C8153" t="str">
            <v>UN</v>
          </cell>
        </row>
        <row r="8154">
          <cell r="A8154" t="str">
            <v>54.001.007-1</v>
          </cell>
          <cell r="B8154" t="str">
            <v>TACO DE CANELA 2,5 X 10 X 10CM</v>
          </cell>
          <cell r="C8154" t="str">
            <v>UN</v>
          </cell>
        </row>
        <row r="8155">
          <cell r="A8155" t="str">
            <v>54.001.009-1</v>
          </cell>
          <cell r="B8155" t="str">
            <v>ACO CA-60, DIAM. DE 3,4MM E 7MM (MEDIA)</v>
          </cell>
          <cell r="C8155" t="str">
            <v>KG</v>
          </cell>
        </row>
        <row r="8156">
          <cell r="A8156" t="str">
            <v>54.001.010-1</v>
          </cell>
          <cell r="B8156" t="str">
            <v>ACO CA-50 B, DIAM. DE 5/8" A 1" (MEDIA)</v>
          </cell>
          <cell r="C8156" t="str">
            <v>KG</v>
          </cell>
        </row>
        <row r="8157">
          <cell r="A8157" t="str">
            <v>54.001.013-1</v>
          </cell>
          <cell r="B8157" t="str">
            <v>ACO CA-50 B, DIAM. DE 1/4" E 1/2" (MEDIA)</v>
          </cell>
          <cell r="C8157" t="str">
            <v>KG</v>
          </cell>
        </row>
        <row r="8158">
          <cell r="A8158" t="str">
            <v>54.001.014-1</v>
          </cell>
          <cell r="B8158" t="str">
            <v>ACO CA-25 LISO, DIAM. DE 3/16" A 1/2" (MEDIA)</v>
          </cell>
          <cell r="C8158" t="str">
            <v>KG</v>
          </cell>
        </row>
        <row r="8159">
          <cell r="A8159" t="str">
            <v>54.001.020-1</v>
          </cell>
          <cell r="B8159" t="str">
            <v>CANO DE CHUMBO DE 3" - 7.000GR/M</v>
          </cell>
          <cell r="C8159" t="str">
            <v>M</v>
          </cell>
        </row>
        <row r="8160">
          <cell r="A8160" t="str">
            <v>54.001.021-1</v>
          </cell>
          <cell r="B8160" t="str">
            <v>CANO DE CHUMBO 2" - 6.600GR/M</v>
          </cell>
          <cell r="C8160" t="str">
            <v>M</v>
          </cell>
        </row>
        <row r="8161">
          <cell r="A8161" t="str">
            <v>54.001.022-1</v>
          </cell>
          <cell r="B8161" t="str">
            <v>CANO DE CHUMBO DE 1.1/2" - 4.700GR/M</v>
          </cell>
          <cell r="C8161" t="str">
            <v>M</v>
          </cell>
        </row>
        <row r="8162">
          <cell r="A8162" t="str">
            <v>54.001.023-1</v>
          </cell>
          <cell r="B8162" t="str">
            <v>CANO DE CHUMBO DE 1.1/4" - 3.700GR/M</v>
          </cell>
          <cell r="C8162" t="str">
            <v>M</v>
          </cell>
        </row>
        <row r="8163">
          <cell r="A8163" t="str">
            <v>54.001.024-1</v>
          </cell>
          <cell r="B8163" t="str">
            <v>CANO DE CHUMBO DE 3/4" - 1.800GR/M</v>
          </cell>
          <cell r="C8163" t="str">
            <v>M</v>
          </cell>
        </row>
        <row r="8164">
          <cell r="A8164" t="str">
            <v>54.001.080-1</v>
          </cell>
          <cell r="B8164" t="str">
            <v>TUBO DE CONCR. SIMPLES C-1, DIAM. DE 250MM</v>
          </cell>
          <cell r="C8164" t="str">
            <v>M</v>
          </cell>
        </row>
        <row r="8165">
          <cell r="A8165" t="str">
            <v>54.001.100-1</v>
          </cell>
          <cell r="B8165" t="str">
            <v>FORMA DE MAD. P/MOLDAGEM</v>
          </cell>
          <cell r="C8165" t="str">
            <v>M2</v>
          </cell>
        </row>
        <row r="8166">
          <cell r="A8166" t="str">
            <v>54.002.011-1</v>
          </cell>
          <cell r="B8166" t="str">
            <v>CANO DE CHUMBO REFORCADO DE 3/4" A 1.1/2"</v>
          </cell>
          <cell r="C8166" t="str">
            <v>KG</v>
          </cell>
        </row>
        <row r="8167">
          <cell r="A8167" t="str">
            <v>55.001.010-1</v>
          </cell>
          <cell r="B8167" t="str">
            <v>PINHO DE 3ª, 1 X 7CM</v>
          </cell>
          <cell r="C8167" t="str">
            <v>M</v>
          </cell>
        </row>
        <row r="8168">
          <cell r="A8168" t="str">
            <v>55.001.011-1</v>
          </cell>
          <cell r="B8168" t="str">
            <v>PINHO DE 3ª, 2,5 X 5CM</v>
          </cell>
          <cell r="C8168" t="str">
            <v>M</v>
          </cell>
        </row>
        <row r="8169">
          <cell r="A8169" t="str">
            <v>55.001.012-1</v>
          </cell>
          <cell r="B8169" t="str">
            <v>PINHO DE 3ª, 2,5 X 10CM</v>
          </cell>
          <cell r="C8169" t="str">
            <v>M</v>
          </cell>
        </row>
        <row r="8170">
          <cell r="A8170" t="str">
            <v>55.001.013-1</v>
          </cell>
          <cell r="B8170" t="str">
            <v>PECA DE PINHO DE 3ª, P/ M3</v>
          </cell>
          <cell r="C8170" t="str">
            <v>M3</v>
          </cell>
        </row>
        <row r="8171">
          <cell r="A8171" t="str">
            <v>55.010.001-1</v>
          </cell>
          <cell r="B8171" t="str">
            <v>CUSTO HORARIO P/ESCAV., CONCRETAGEM E POSICIONAMENTO DA GAIOLA DE PAREDE DIAFRAGMA</v>
          </cell>
          <cell r="C8171" t="str">
            <v>H</v>
          </cell>
        </row>
        <row r="8172">
          <cell r="A8172" t="str">
            <v>55.010.003-1</v>
          </cell>
          <cell r="B8172" t="str">
            <v>TUBO DE CONCR., DIAM. DE 50MM, INCL. FORN.</v>
          </cell>
          <cell r="C8172" t="str">
            <v>M.</v>
          </cell>
        </row>
        <row r="8173">
          <cell r="A8173" t="str">
            <v>55.019.010-1</v>
          </cell>
          <cell r="B8173" t="str">
            <v>LIMPEZA MANUAL DE GALERIA CIRC.</v>
          </cell>
          <cell r="C8173" t="str">
            <v>UN</v>
          </cell>
        </row>
        <row r="8174">
          <cell r="A8174" t="str">
            <v>55.100.002-1</v>
          </cell>
          <cell r="B8174" t="str">
            <v>COMPOSICAO BASICA - ENSAIO DE LABORATORIO</v>
          </cell>
          <cell r="C8174" t="str">
            <v>UN</v>
          </cell>
        </row>
        <row r="8175">
          <cell r="A8175" t="str">
            <v>55.100.003-1</v>
          </cell>
          <cell r="B8175" t="str">
            <v>PERFURACAO MANUAL.  PRODUCAO MEDIA BRUTA EM TORNO DE 2,00M/H</v>
          </cell>
          <cell r="C8175" t="str">
            <v>H.</v>
          </cell>
        </row>
        <row r="8176">
          <cell r="A8176" t="str">
            <v>55.100.004-1</v>
          </cell>
          <cell r="B8176" t="str">
            <v>PERFURACAO MANUAL.  PRODUCAO MEDIA BRUTA EM TORNO DE 0,50M/H</v>
          </cell>
          <cell r="C8176" t="str">
            <v>H.</v>
          </cell>
        </row>
        <row r="8177">
          <cell r="A8177" t="str">
            <v>55.100.005-1</v>
          </cell>
          <cell r="B8177" t="str">
            <v>CUSTO HORARIO PRODUTIVO - DIAMANTE</v>
          </cell>
          <cell r="C8177" t="str">
            <v>H</v>
          </cell>
        </row>
        <row r="8178">
          <cell r="A8178" t="str">
            <v>55.100.006-1</v>
          </cell>
          <cell r="B8178" t="str">
            <v>LEVANTAMENTO POLIGONAL EM TER. DE OROGRAFIA ACIDENTADA, VEG.E EDIF. DENSAS</v>
          </cell>
          <cell r="C8178" t="str">
            <v>M2</v>
          </cell>
        </row>
        <row r="8179">
          <cell r="A8179" t="str">
            <v>55.100.007-1</v>
          </cell>
          <cell r="B8179" t="str">
            <v>LEVANTAMENTO POLIGONAL EM TER. DE OROGRAFIA ACIDENTADA, VEG.RALA E EDIF. DENSA</v>
          </cell>
          <cell r="C8179" t="str">
            <v>M2</v>
          </cell>
        </row>
        <row r="8180">
          <cell r="A8180" t="str">
            <v>55.100.008-1</v>
          </cell>
          <cell r="B8180" t="str">
            <v>LEVANTAMENTO POLIGONAL EM TER. DE OROGRAFIA NAO ACIDENTADA,VEG. E EDIF DENSAS</v>
          </cell>
          <cell r="C8180" t="str">
            <v>M2</v>
          </cell>
        </row>
        <row r="8181">
          <cell r="A8181" t="str">
            <v>55.100.009-1</v>
          </cell>
          <cell r="B8181" t="str">
            <v>LEVANTAMENTO POLIGONAL EM TER. DE OROGRAFIA NAO ACIDENTADA,VEG. RALA E EDIF. DENSA</v>
          </cell>
          <cell r="C8181" t="str">
            <v>M2</v>
          </cell>
        </row>
        <row r="8182">
          <cell r="A8182" t="str">
            <v>55.100.014-1</v>
          </cell>
          <cell r="B8182" t="str">
            <v>FASE DE CAMPO P/LOCACAO DE ESTRADAS C/OROGRAFIA ACIDENTADA EVEG. DENSA</v>
          </cell>
          <cell r="C8182" t="str">
            <v>KM</v>
          </cell>
        </row>
        <row r="8183">
          <cell r="A8183" t="str">
            <v>55.100.015-1</v>
          </cell>
          <cell r="B8183" t="str">
            <v>FASE DE CAMPO P/LOCACAO DE ESTRADAS C/OROGRAFIA ACIDENTADA EVEG. LEVE</v>
          </cell>
          <cell r="C8183" t="str">
            <v>KM</v>
          </cell>
        </row>
        <row r="8184">
          <cell r="A8184" t="str">
            <v>55.100.016-1</v>
          </cell>
          <cell r="B8184" t="str">
            <v>FASE DE CAMPO P/LOCACAO DE ESTRADAS C/OROGRAFIA NAO ACIDENTADA E VEG. DENSA</v>
          </cell>
          <cell r="C8184" t="str">
            <v>KM</v>
          </cell>
        </row>
        <row r="8185">
          <cell r="A8185" t="str">
            <v>55.100.017-1</v>
          </cell>
          <cell r="B8185" t="str">
            <v>FASE DE CAMPO P/LOCACAO DE ESTRADAS C/OROGRAFIA NAO ACIDENTADA E VEG. LEVE</v>
          </cell>
          <cell r="C8185" t="str">
            <v>KM</v>
          </cell>
        </row>
        <row r="8186">
          <cell r="A8186" t="str">
            <v>55.100.019-1</v>
          </cell>
          <cell r="B8186" t="str">
            <v>NIVEL DE EIXO-ESTRADA EM TER. DE OROGRAFIA NAO ACIDENTADA EVEG. DENSA</v>
          </cell>
          <cell r="C8186" t="str">
            <v>KM</v>
          </cell>
        </row>
        <row r="8187">
          <cell r="A8187" t="str">
            <v>55.100.021-1</v>
          </cell>
          <cell r="B8187" t="str">
            <v>NIVEL OFF-SETS EM TER. DE OROGRAFIA ACIDENTADA E VEG. LEVE</v>
          </cell>
          <cell r="C8187" t="str">
            <v>KM</v>
          </cell>
        </row>
        <row r="8188">
          <cell r="A8188" t="str">
            <v>55.100.023-1</v>
          </cell>
          <cell r="B8188" t="str">
            <v>NIVEL OFF-SETS EM TER. DE OROGRAFIA NAO ACIDENTADA E VEG. LEVE</v>
          </cell>
          <cell r="C8188" t="str">
            <v>KM</v>
          </cell>
        </row>
        <row r="8189">
          <cell r="A8189" t="str">
            <v>55.100.025-1</v>
          </cell>
          <cell r="B8189" t="str">
            <v>LEVANTAMENTO DE SECAO DE ESTRADA EM TER. DE OROGRAFIA ACIDENTADA E VEG. LEVE</v>
          </cell>
          <cell r="C8189" t="str">
            <v>KM</v>
          </cell>
        </row>
        <row r="8190">
          <cell r="A8190" t="str">
            <v>55.100.027-1</v>
          </cell>
          <cell r="B8190" t="str">
            <v>LEVANTAMENTO DE SECAO DE ESTRADA EM TER. DE OROGRAFIA NAO ACIDENTADA E VEG. LEVE</v>
          </cell>
          <cell r="C8190" t="str">
            <v>KM</v>
          </cell>
        </row>
        <row r="8191">
          <cell r="A8191" t="str">
            <v>55.100.029-1</v>
          </cell>
          <cell r="B8191" t="str">
            <v>LOCACAO DE OFF-SET EM TER. DE OROGRAFIA NAO ACIDENTADA E VEG. DENSA</v>
          </cell>
          <cell r="C8191" t="str">
            <v>KM</v>
          </cell>
        </row>
        <row r="8192">
          <cell r="A8192" t="str">
            <v>55.100.030-1</v>
          </cell>
          <cell r="B8192" t="str">
            <v>FASE DE ESCRITORIO P/LOCACAO DE ESTRADAS C/OROGRAFIA ACIDENTADA</v>
          </cell>
          <cell r="C8192" t="str">
            <v>KM</v>
          </cell>
        </row>
        <row r="8193">
          <cell r="A8193" t="str">
            <v>55.100.031-1</v>
          </cell>
          <cell r="B8193" t="str">
            <v>FASE DE ESCRITORIO P/LOCACAO DE ESTRADAS C/OROGRAFIA NAO ACIDENTADA</v>
          </cell>
          <cell r="C8193" t="str">
            <v>KM</v>
          </cell>
        </row>
        <row r="8194">
          <cell r="A8194" t="str">
            <v>55.100.032-1</v>
          </cell>
          <cell r="B8194" t="str">
            <v>CUSTO HORARIO PRODUTIVO - WIDIA SOLO</v>
          </cell>
          <cell r="C8194" t="str">
            <v>H</v>
          </cell>
        </row>
        <row r="8195">
          <cell r="A8195" t="str">
            <v>55.100.033-1</v>
          </cell>
          <cell r="B8195" t="str">
            <v>CUSTO HORARIO PRODUTIVO - WIDIA ALT.</v>
          </cell>
          <cell r="C8195" t="str">
            <v>H</v>
          </cell>
        </row>
        <row r="8196">
          <cell r="A8196" t="str">
            <v>55.100.034-1</v>
          </cell>
          <cell r="B8196" t="str">
            <v>CUSTO HORARIO PRODUTIVO - WIDIA ROCHA</v>
          </cell>
          <cell r="C8196" t="str">
            <v>H</v>
          </cell>
        </row>
        <row r="8197">
          <cell r="A8197" t="str">
            <v>55.100.035-1</v>
          </cell>
          <cell r="B8197" t="str">
            <v>CUSTO HORARIO PRODUTIVO DE PERCUSSAO</v>
          </cell>
          <cell r="C8197" t="str">
            <v>H</v>
          </cell>
        </row>
        <row r="8198">
          <cell r="A8198" t="str">
            <v>55.100.036-1</v>
          </cell>
          <cell r="B8198" t="str">
            <v>CUSTO HORARIO PRODUTIVO P/PERF. C/EQUIP. TIPO WAGON DRILL, INCL. EQUIPE E MAT.</v>
          </cell>
          <cell r="C8198" t="str">
            <v>H</v>
          </cell>
        </row>
        <row r="8199">
          <cell r="A8199" t="str">
            <v>55.100.037-1</v>
          </cell>
          <cell r="B8199" t="str">
            <v>CUSTO HORARIO IMPRODUTIVO - WAGAN DRILL</v>
          </cell>
          <cell r="C8199" t="str">
            <v>H</v>
          </cell>
        </row>
        <row r="8200">
          <cell r="A8200" t="str">
            <v>55.100.038-1</v>
          </cell>
          <cell r="B8200" t="str">
            <v>CUSTO HORARIO PRODUTIVO P/PERF. C/EQUIP. TIPO ROC-600, INCL.EQUIPE E MAT.</v>
          </cell>
          <cell r="C8200" t="str">
            <v>H</v>
          </cell>
        </row>
        <row r="8201">
          <cell r="A8201" t="str">
            <v>55.100.039-1</v>
          </cell>
          <cell r="B8201" t="str">
            <v>CUSTO IMPRODUTIVO - WAGON DRILL</v>
          </cell>
          <cell r="C8201" t="str">
            <v>H</v>
          </cell>
        </row>
        <row r="8202">
          <cell r="A8202" t="str">
            <v>55.100.040-1</v>
          </cell>
          <cell r="B8202" t="str">
            <v>PAINEL DE MAD. MACICA DE CANELA MED. 96 X 66CM, C/ 2,5CM DEESP. FORN.</v>
          </cell>
          <cell r="C8202" t="str">
            <v>UN</v>
          </cell>
        </row>
        <row r="8203">
          <cell r="A8203" t="str">
            <v>55.100.041-1</v>
          </cell>
          <cell r="B8203" t="str">
            <v>PORTA COMPENSADA DE CEDRO OU CANELA, DE 100 X 210 X 3CM</v>
          </cell>
          <cell r="C8203" t="str">
            <v>UN</v>
          </cell>
        </row>
        <row r="8204">
          <cell r="A8204" t="str">
            <v>55.100.042-1</v>
          </cell>
          <cell r="B8204" t="str">
            <v>PORTA COMPENSADA DE CEDRO OU CANELA, DE 90 X 210 X 3CM</v>
          </cell>
          <cell r="C8204" t="str">
            <v>UN</v>
          </cell>
        </row>
        <row r="8205">
          <cell r="A8205" t="str">
            <v>55.100.043-1</v>
          </cell>
          <cell r="B8205" t="str">
            <v>PORTA DE UMA ALMOFADA DE CEDRO, DE 60 X 210 X 3CM</v>
          </cell>
          <cell r="C8205" t="str">
            <v>UN</v>
          </cell>
        </row>
        <row r="8206">
          <cell r="A8206" t="str">
            <v>55.100.044-1</v>
          </cell>
          <cell r="B8206" t="str">
            <v>PORTA DE UMA ALMOFADA DE CEDRO, DE 70 X 210 X 3CM</v>
          </cell>
          <cell r="C8206" t="str">
            <v>UN</v>
          </cell>
        </row>
        <row r="8207">
          <cell r="A8207" t="str">
            <v>55.100.045-1</v>
          </cell>
          <cell r="B8207" t="str">
            <v>PORTA DE UMA ALMOFADA DE CEDRO, DE 80 X 210 X 3CM</v>
          </cell>
          <cell r="C8207" t="str">
            <v>UN</v>
          </cell>
        </row>
        <row r="8208">
          <cell r="A8208" t="str">
            <v>55.100.046-1</v>
          </cell>
          <cell r="B8208" t="str">
            <v>JANELAS DE CORRER C/ 2 FOLHAS, DE 150 X 150 X 3,5CM</v>
          </cell>
          <cell r="C8208" t="str">
            <v>UN</v>
          </cell>
        </row>
        <row r="8209">
          <cell r="A8209" t="str">
            <v>55.100.047-1</v>
          </cell>
          <cell r="B8209" t="str">
            <v>JANELA DE CORRER C/ 4 FOLHAS, DE 200 X 150 X 3,5CM</v>
          </cell>
          <cell r="C8209" t="str">
            <v>UN</v>
          </cell>
        </row>
        <row r="8210">
          <cell r="A8210" t="str">
            <v>55.100.048-1</v>
          </cell>
          <cell r="B8210" t="str">
            <v>JANELA GUILHOTINA DE CEDRO, DE 100 X 150 X 3CM</v>
          </cell>
          <cell r="C8210" t="str">
            <v>UN</v>
          </cell>
        </row>
        <row r="8211">
          <cell r="A8211" t="str">
            <v>55.100.049-1</v>
          </cell>
          <cell r="B8211" t="str">
            <v>JANELA GUILHOTINA DE CEDRO, DE 120 X 150 X 3CM</v>
          </cell>
          <cell r="C8211" t="str">
            <v>UN</v>
          </cell>
        </row>
        <row r="8212">
          <cell r="A8212" t="str">
            <v>55.100.050-1</v>
          </cell>
          <cell r="B8212" t="str">
            <v>JANELA GUILHOTINA DE CEDRO, DE 150 X 150 X 3CM</v>
          </cell>
          <cell r="C8212" t="str">
            <v>UN</v>
          </cell>
        </row>
        <row r="8213">
          <cell r="A8213" t="str">
            <v>55.100.051-1</v>
          </cell>
          <cell r="B8213" t="str">
            <v>PORTA DE FRISOS, DE 80 X 210 X 3,5CM</v>
          </cell>
          <cell r="C8213" t="str">
            <v>UN</v>
          </cell>
        </row>
        <row r="8214">
          <cell r="A8214" t="str">
            <v>55.100.052-1</v>
          </cell>
          <cell r="B8214" t="str">
            <v>EQUIPAMENTO ROTATIVO DE DESOBSTRUCAO DE GALERIAS, TIPO BUCKET MACHINE, CONSID. APENAS A MANUTENCAO E MAT. DE OPER. (CP)</v>
          </cell>
          <cell r="C8214" t="str">
            <v>H</v>
          </cell>
        </row>
        <row r="8215">
          <cell r="A8215" t="str">
            <v>55.100.054-1</v>
          </cell>
          <cell r="B8215" t="str">
            <v>QUADRO DE MAD., DE 60 X 65CM</v>
          </cell>
          <cell r="C8215" t="str">
            <v>UN</v>
          </cell>
        </row>
        <row r="8216">
          <cell r="A8216" t="str">
            <v>55.100.056-1</v>
          </cell>
          <cell r="B8216" t="str">
            <v>CORTE E REMOCAO DO PAV., APICOAMENTO DA LAJE, FORMAS E CONCRETAGEM DOS BERCOS C/CONCR. FCK‗ 25MPA - 24H, UTILIZ. GRAUTH</v>
          </cell>
          <cell r="C8216" t="str">
            <v>M</v>
          </cell>
        </row>
        <row r="8217">
          <cell r="A8217" t="str">
            <v>55.100.058-1</v>
          </cell>
          <cell r="B8217" t="str">
            <v>VALOR P/CUSTO DE MATERIA PRIMA NACIONAL</v>
          </cell>
          <cell r="C8217" t="str">
            <v>UN</v>
          </cell>
        </row>
        <row r="8218">
          <cell r="A8218" t="str">
            <v>55.100.059-1</v>
          </cell>
          <cell r="B8218" t="str">
            <v>HORA PRODUTIVA (CP) DE CHASSIS DE CAMINHAO 7,5T, C/MOTORISTA</v>
          </cell>
          <cell r="C8218" t="str">
            <v>H</v>
          </cell>
        </row>
        <row r="8219">
          <cell r="A8219" t="str">
            <v>55.100.060-1</v>
          </cell>
          <cell r="B8219" t="str">
            <v>HORA IMPRODUTIVA C/MOTOR FUNCIONANDO (CF) DE CHASSIS DE CAMINHAO 7,5T, C/MOTORISTA</v>
          </cell>
          <cell r="C8219" t="str">
            <v>H</v>
          </cell>
        </row>
        <row r="8220">
          <cell r="A8220" t="str">
            <v>55.100.060-3</v>
          </cell>
          <cell r="B8220" t="str">
            <v>HORA IMPRODUTIVA COM MOTOR FUNCIONANDO(CF),DE CHASSIS DECAMINHAO 7,5T, COM MOTORISTA</v>
          </cell>
          <cell r="C8220" t="str">
            <v>H</v>
          </cell>
        </row>
        <row r="8221">
          <cell r="A8221" t="str">
            <v>55.100.061-1</v>
          </cell>
          <cell r="B8221" t="str">
            <v>HORA IMPRODUTIVA C/MOTOR PARADO (CI) DE CHASSIS DE CAMINHAO7,5T, C/MOTORISTA</v>
          </cell>
          <cell r="C8221" t="str">
            <v>H</v>
          </cell>
        </row>
        <row r="8222">
          <cell r="A8222" t="str">
            <v>55.100.062-1</v>
          </cell>
          <cell r="B8222" t="str">
            <v>CAIXA DE REGISTRO P/RUA, EM FºFº, DE 30 X 40CM</v>
          </cell>
          <cell r="C8222" t="str">
            <v>UN</v>
          </cell>
        </row>
        <row r="8223">
          <cell r="A8223" t="str">
            <v>55.100.063-1</v>
          </cell>
          <cell r="B8223" t="str">
            <v>TELA GALVANIZADA 7,5</v>
          </cell>
          <cell r="C8223" t="str">
            <v>M2</v>
          </cell>
        </row>
        <row r="8224">
          <cell r="A8224" t="str">
            <v>55.100.064-1</v>
          </cell>
          <cell r="B8224" t="str">
            <v>ARAME GALVANIZADO Nº 10</v>
          </cell>
          <cell r="C8224" t="str">
            <v>KG</v>
          </cell>
        </row>
        <row r="8225">
          <cell r="A8225" t="str">
            <v>55.100.065-1</v>
          </cell>
          <cell r="B8225" t="str">
            <v>SISMOGRAFO, CONTROLE DE BARULHO, CONTROLE DE PARTICULAS, CONTROLE DE GASES</v>
          </cell>
          <cell r="C8225" t="str">
            <v>UN</v>
          </cell>
        </row>
        <row r="8226">
          <cell r="A8226" t="str">
            <v>55.100.066-1</v>
          </cell>
          <cell r="B8226" t="str">
            <v>SINALIZACAO P/EXECUCAO DE CORTINA ATIRANTADA</v>
          </cell>
          <cell r="C8226" t="str">
            <v>UN</v>
          </cell>
        </row>
        <row r="8227">
          <cell r="A8227" t="str">
            <v>55.100.067-1</v>
          </cell>
          <cell r="B8227" t="str">
            <v>SINALIZACAO, LIMP. E CONSERVACAO DA AREA ADJACENTE, COMLURB,SEGUROS, TELAS, LONAS, CORDAS, PAIOIS, MANGUEIRAS, ETC.</v>
          </cell>
          <cell r="C8227" t="str">
            <v>UN</v>
          </cell>
        </row>
        <row r="8228">
          <cell r="A8228" t="str">
            <v>55.100.068-1</v>
          </cell>
          <cell r="B8228" t="str">
            <v>PERFIL "H" DE ACO CARBONO, P/USOS GERAIS, PADRAO AMERICANO,COMPR. USUAL, PRECO DE USINA, DE 6" X 6". FORN.</v>
          </cell>
          <cell r="C8228" t="str">
            <v>KG</v>
          </cell>
        </row>
        <row r="8229">
          <cell r="A8229" t="str">
            <v>55.100.069-1</v>
          </cell>
          <cell r="B8229" t="str">
            <v>PERFIL "U" DE ACO CARBONO, P/USOS GERAIS, PADRAO AMERICANO,COMPR. USUAL, PRECO DE USINA, DE 6" X 2". FORN.</v>
          </cell>
          <cell r="C8229" t="str">
            <v>KG</v>
          </cell>
        </row>
        <row r="8230">
          <cell r="A8230" t="str">
            <v>55.100.070-1</v>
          </cell>
          <cell r="B8230" t="str">
            <v>BARRA CHATA DE ACO CARBONO, P/USOS GERAIS, PADRAO AMERICANO,FABRICACAO USUAL, PRECO DE USINA, DE 5" X 1/2". FORN.</v>
          </cell>
          <cell r="C8230" t="str">
            <v>KG</v>
          </cell>
        </row>
        <row r="8231">
          <cell r="A8231" t="str">
            <v>55.100.999-0</v>
          </cell>
          <cell r="B8231" t="str">
            <v>FAMILIA 55.100</v>
          </cell>
        </row>
        <row r="8232">
          <cell r="A8232" t="str">
            <v>58.002.138-1</v>
          </cell>
          <cell r="B8232" t="str">
            <v>USINAGEM DE BRITA PARA OBTENSAO DE BRITA GRADUADA SENDO OPRECO REFERIDO AO M3 BRITA GRAD.COMPARTADA.</v>
          </cell>
          <cell r="C8232" t="str">
            <v>M3</v>
          </cell>
        </row>
        <row r="8233">
          <cell r="A8233" t="str">
            <v>58.002.150-1</v>
          </cell>
          <cell r="B8233" t="str">
            <v>FORMA METALICA P/CONCRETO,C/FORNECIMENTO,CONFECCAO,MONTAGEME DESMONTAGEM COM 25 VEZES UTILIZACAO,ENCLUS. ESCORAMENTO.</v>
          </cell>
          <cell r="C8233" t="str">
            <v>M2</v>
          </cell>
        </row>
        <row r="8234">
          <cell r="A8234" t="str">
            <v>58.002.155-1</v>
          </cell>
          <cell r="B8234" t="str">
            <v>MEIO FIO DE CONC. SIMPLES(FCK=15 MPA), MOLDADO NO LOCAL, TIPO DER-RJ, MED. 0,15M BASE, ALT. 0,30M. FORN., ESCAV E REATER</v>
          </cell>
          <cell r="C8234" t="str">
            <v>M</v>
          </cell>
        </row>
        <row r="8235">
          <cell r="A8235" t="str">
            <v>58.002.304-1</v>
          </cell>
          <cell r="B8235" t="str">
            <v>ALUGUEL HORARIO PRODUTIVO DE LAMA ASFALTICA COMPREENDENDO A-PENAS DEPRECIACAO,JUROS E MANUTENCAO (EXCLUSIVE OPERACAO)</v>
          </cell>
          <cell r="C8235" t="str">
            <v>H</v>
          </cell>
        </row>
        <row r="8236">
          <cell r="A8236" t="str">
            <v>58.002.305-1</v>
          </cell>
          <cell r="B8236" t="str">
            <v>DISTANCIOMETRO ELETRONICO COMPLETO.</v>
          </cell>
          <cell r="C8236" t="str">
            <v>H</v>
          </cell>
        </row>
        <row r="8237">
          <cell r="A8237" t="str">
            <v>58.002.306-1</v>
          </cell>
          <cell r="B8237" t="str">
            <v>DISTANCIOMETRO ELETRONICO ACOPLADO A TEODOLITO.</v>
          </cell>
          <cell r="C8237" t="str">
            <v>H</v>
          </cell>
        </row>
        <row r="8238">
          <cell r="A8238" t="str">
            <v>58.002.307-1</v>
          </cell>
          <cell r="B8238" t="str">
            <v>NIVEL WILD-NA-Z</v>
          </cell>
          <cell r="C8238" t="str">
            <v>H</v>
          </cell>
        </row>
        <row r="8239">
          <cell r="A8239" t="str">
            <v>58.002.308-1</v>
          </cell>
          <cell r="B8239" t="str">
            <v>LOCACAO DE PROJETO DE ESTRADAS,EXECUTADAS DE ACORDO COM AINSTALACAO IT-28/80 DO D.E.R.R.J.</v>
          </cell>
          <cell r="C8239" t="str">
            <v>KM</v>
          </cell>
        </row>
        <row r="8240">
          <cell r="A8240" t="str">
            <v>58.002.309-1</v>
          </cell>
          <cell r="B8240" t="str">
            <v>LEVANTAMENTO DE SECAO TRANSVERSAL EM TERRENO DE OROGRAFIANAO ACIDENTADA E VEGETACAO DENSA.EQUIP.CONS.E O NIVEL.</v>
          </cell>
          <cell r="C8240" t="str">
            <v>M</v>
          </cell>
        </row>
        <row r="8241">
          <cell r="A8241" t="str">
            <v>58.002.310-1</v>
          </cell>
          <cell r="B8241" t="str">
            <v>LEVANTAMENTO DE SECAO TRANSVERSAL EM TERRENO DE OROGRAFIAACIDENTADA E VEGETACAO DENSA.EQUIPMT.CONS.E O TEODOLITO.</v>
          </cell>
          <cell r="C8241" t="str">
            <v>M</v>
          </cell>
        </row>
        <row r="8242">
          <cell r="A8242" t="str">
            <v>58.002.311-1</v>
          </cell>
          <cell r="B8242" t="str">
            <v>NIVELAMENTO E CONTRA NIVELAMENTO DA LINHA TOPOGRAFICA EM TERRENO DE OROGRAFIA ACIDENTADA.</v>
          </cell>
          <cell r="C8242" t="str">
            <v>KM</v>
          </cell>
        </row>
        <row r="8243">
          <cell r="A8243" t="str">
            <v>58.002.312-1</v>
          </cell>
          <cell r="B8243" t="str">
            <v>LANCAMENTO DE LINHA POLIGONAL BASICA DE ACORDO COM O IT-27.</v>
          </cell>
          <cell r="C8243" t="str">
            <v>KM</v>
          </cell>
        </row>
        <row r="8244">
          <cell r="A8244" t="str">
            <v>58.002.313-1</v>
          </cell>
          <cell r="B8244" t="str">
            <v>FORN E COLC EM ENCOSTA DE MARCOS TOPOGRAFICOS DE CONCRETOCOM PINO DE REFERENCIA DE LATAO.</v>
          </cell>
          <cell r="C8244" t="str">
            <v>UN</v>
          </cell>
        </row>
        <row r="8245">
          <cell r="A8245" t="str">
            <v>58.002.314-1</v>
          </cell>
          <cell r="B8245" t="str">
            <v>LEVANTAMENTO TOPOGRAFICO PLANO ALTIMETRICO E CADASTRAL,EXECUCAO DE ACORDO COM ESP.DO DER-RJ,REFERENCIA IT-27180.</v>
          </cell>
          <cell r="C8245" t="str">
            <v>HA</v>
          </cell>
        </row>
        <row r="8246">
          <cell r="A8246" t="str">
            <v>58.002.315-1</v>
          </cell>
          <cell r="B8246" t="str">
            <v>BASE DE BRITA CORRIDA INCLUSIVE FORNECIMENTO DOS MATERIAISMEDIDA APOS A COMPACTACAO.</v>
          </cell>
          <cell r="C8246" t="str">
            <v>M3.</v>
          </cell>
        </row>
        <row r="8247">
          <cell r="A8247" t="str">
            <v>58.002.316-1</v>
          </cell>
          <cell r="B8247" t="str">
            <v>REVESTIMENTO D/CONCRETO BETUMINOSO USINADO A QUENTE COM 5CMDE ESPESSURA EXCLUIDO O TRANSPORTE D/USINA PARA A PISTA.</v>
          </cell>
          <cell r="C8247" t="str">
            <v>M2.</v>
          </cell>
        </row>
        <row r="8248">
          <cell r="A8248" t="str">
            <v>58.002.317-1</v>
          </cell>
          <cell r="B8248" t="str">
            <v>REPOSICAO DE PAVIMENTACAO DE QUALQUER NATUREZA EM CONCRETOASFALTICO USINADO A QUENTE EXCLUSIVE TRANSPORTE.</v>
          </cell>
          <cell r="C8248" t="str">
            <v>T</v>
          </cell>
        </row>
        <row r="8249">
          <cell r="A8249" t="str">
            <v>58.002.318-1</v>
          </cell>
          <cell r="B8249" t="str">
            <v>REGULARIZACAO DE SUB-LEITO DE ACORDO COM O DER-RJ EXCLUSIVETRANSPORTE E ESCAVACAO DE CORRETIVOS.</v>
          </cell>
          <cell r="C8249" t="str">
            <v>M2.</v>
          </cell>
        </row>
        <row r="8250">
          <cell r="A8250" t="str">
            <v>58.002.319-1</v>
          </cell>
          <cell r="B8250" t="str">
            <v>IMPRIMACAO DE BASE DE PAVIMENTACAO DE ACORDO COM AS INSTRU-COES PARA EXECUCAO DO DER-RJ.</v>
          </cell>
          <cell r="C8250" t="str">
            <v>M2.</v>
          </cell>
        </row>
        <row r="8251">
          <cell r="A8251" t="str">
            <v>58.002.320-1</v>
          </cell>
          <cell r="B8251" t="str">
            <v>BASE DE BRITA GRADUADA INCLUSIVE FORNECIMENTO DOS MATERIAISMEDICAO APOS A COMPACTACAO.</v>
          </cell>
          <cell r="C8251" t="str">
            <v>M3.</v>
          </cell>
        </row>
        <row r="8252">
          <cell r="A8252" t="str">
            <v>58.002.322-1</v>
          </cell>
          <cell r="B8252" t="str">
            <v>PAVIMENTACAO PARALELEPIPEDOS SENDO REJUNTAMENTO COM BETUMEE CASCALINHO.</v>
          </cell>
          <cell r="C8252" t="str">
            <v>M2.</v>
          </cell>
        </row>
        <row r="8253">
          <cell r="A8253" t="str">
            <v>58.002.325-1</v>
          </cell>
          <cell r="B8253" t="str">
            <v>CAPA SELANTE C/APLICACAO ASFALTO NIPROPORCAO 1,1 A 1,4 LITRO/M2,DISTRIBUICAO AGREGADOS (5 A 15KG/M2) COMPACT-ROLO.</v>
          </cell>
          <cell r="C8253" t="str">
            <v>M2.</v>
          </cell>
        </row>
        <row r="8254">
          <cell r="A8254" t="str">
            <v>58.002.326-1</v>
          </cell>
          <cell r="B8254" t="str">
            <v>PINTURA DE LIGACAO DE ACORDO COM AS INSTRUCOES PARA EXECUCAODO DER-RJ.</v>
          </cell>
          <cell r="C8254" t="str">
            <v>M2.</v>
          </cell>
        </row>
        <row r="8255">
          <cell r="A8255" t="str">
            <v>58.002.327-1</v>
          </cell>
          <cell r="B8255" t="str">
            <v>MEIO-FIO RETO DE CONCRETO SIMPLES(FCK=15MPa)DE 0,15M NA BASEE 0,45M DE ALTURA REJUNT.ARGAM.CIM.AR.1:3,5.</v>
          </cell>
          <cell r="C8255" t="str">
            <v>M.</v>
          </cell>
        </row>
        <row r="8256">
          <cell r="A8256" t="str">
            <v>58.002.328-1</v>
          </cell>
          <cell r="B8256" t="str">
            <v>MEIO-FIO CONCRETO SIMPLES(FCK=13,5MPa)TIPO DER-RJ,0,15M BASE0,30M ALTURA REJUNTAMENTO CIM.AREIA 1:3,5</v>
          </cell>
          <cell r="C8256" t="str">
            <v>M.</v>
          </cell>
        </row>
        <row r="8257">
          <cell r="A8257" t="str">
            <v>58.002.329-1</v>
          </cell>
          <cell r="B8257" t="str">
            <v>CUSTO PRUDUTIVO DE PARALIZACAO,DESLOC.OU INST.DE EQUIPAMENTODE SONDAGEM A PERCUSSAO,INC. O EQUIP.E A EQUIPE A DISP.</v>
          </cell>
          <cell r="C8257" t="str">
            <v>H</v>
          </cell>
        </row>
        <row r="8258">
          <cell r="A8258" t="str">
            <v>58.002.330-1</v>
          </cell>
          <cell r="B8258" t="str">
            <v>CUSTO IMPRODUTIVO PARALIZACAO,DESLOCAMENTOS/INSTALACAO DEEQUIPAM.SONDAGEM ROTATIVA C/EQUIPAMENTO/EQUIPE OPERACAO.</v>
          </cell>
          <cell r="C8258" t="str">
            <v>H.</v>
          </cell>
        </row>
        <row r="8259">
          <cell r="A8259" t="str">
            <v>58.002.331-1</v>
          </cell>
          <cell r="B8259" t="str">
            <v>MOLDAGEM E COLETA DE CORPO DE PROVA DE CONCRETO,EXEC.POR FIR</v>
          </cell>
          <cell r="C8259" t="str">
            <v>UN</v>
          </cell>
        </row>
        <row r="8260">
          <cell r="A8260" t="str">
            <v>58.002.332-1</v>
          </cell>
          <cell r="B8260" t="str">
            <v>IDEM ITEM 58.002.331, CONSIDERANDO O TRANSPORTE PARA UMA DISTANCIA DE ATE 100KM.</v>
          </cell>
          <cell r="C8260" t="str">
            <v>UN</v>
          </cell>
        </row>
        <row r="8261">
          <cell r="A8261" t="str">
            <v>58.002.333-1</v>
          </cell>
          <cell r="B8261" t="str">
            <v>MOLDAGEM E COLETA DE CORPO DE PROVA DE CONCRETO EXECUTADOPOR FIRMA ESPECIALIZADA COM TRANSPORTE ATE 250KM.</v>
          </cell>
          <cell r="C8261" t="str">
            <v>UN</v>
          </cell>
        </row>
        <row r="8262">
          <cell r="A8262" t="str">
            <v>58.002.334-1</v>
          </cell>
          <cell r="B8262" t="str">
            <v>CARGA E DESCARGA MECANICA DE TUBOS DE CONCRETO COM 20 CM DEDIAMETRO.</v>
          </cell>
          <cell r="C8262" t="str">
            <v>T.</v>
          </cell>
        </row>
        <row r="8263">
          <cell r="A8263" t="str">
            <v>58.002.335-1</v>
          </cell>
          <cell r="B8263" t="str">
            <v>CARGA E DESCARGA MECANICA DE TUBOS DE FERRO FUNDIDO COMDIAMETRO DE 40CM.</v>
          </cell>
          <cell r="C8263" t="str">
            <v>T.</v>
          </cell>
        </row>
        <row r="8264">
          <cell r="A8264" t="str">
            <v>58.002.336-1</v>
          </cell>
          <cell r="B8264" t="str">
            <v>CONFECCAO DE RAMPA DE TERRA PARA SUBIDA E DESCIDA DE EQUIPA-MENTO PESADO EM CARRETA.</v>
          </cell>
          <cell r="C8264" t="str">
            <v>UN/T</v>
          </cell>
        </row>
        <row r="8265">
          <cell r="A8265" t="str">
            <v>58.002.337-1</v>
          </cell>
          <cell r="B8265" t="str">
            <v>REVESTIMENTO TIPO LAMA ASFALTICA FINA CONFORME INSTRUCAO DER-RJ,EXCLUSIVE FORNECIMENTO E TRNASPORTE MATERIAIS.</v>
          </cell>
          <cell r="C8265" t="str">
            <v>M2</v>
          </cell>
        </row>
        <row r="8266">
          <cell r="A8266" t="str">
            <v>58.002.339-1</v>
          </cell>
          <cell r="B8266" t="str">
            <v>BARRA ACO CA-25 REDOMDA SEM SALIENCIA OU MOSSA DIAMETRO DE6,3MM A 8,0MM (1/4 A 5/16).</v>
          </cell>
          <cell r="C8266" t="str">
            <v>KG.</v>
          </cell>
        </row>
        <row r="8267">
          <cell r="A8267" t="str">
            <v>58.002.340-1</v>
          </cell>
          <cell r="B8267" t="str">
            <v>TIRANTE PROTENDIDO PARA ANCORAGEM EM SOLO COM 10 CORDOALHASDE 12,5MM (1/2").</v>
          </cell>
          <cell r="C8267" t="str">
            <v>UN.</v>
          </cell>
        </row>
        <row r="8268">
          <cell r="A8268" t="str">
            <v>58.002.341-1</v>
          </cell>
          <cell r="B8268" t="str">
            <v>INSTALACAO E ASSENT. DE LAVATORIO C/ 2 TORNEIRAS</v>
          </cell>
          <cell r="C8268" t="str">
            <v>UN</v>
          </cell>
        </row>
        <row r="8269">
          <cell r="A8269" t="str">
            <v>58.002.342-1</v>
          </cell>
          <cell r="B8269" t="str">
            <v>LIMPEZA OU PREPARO SUPERFICIE CONCRETO C/JATO DE AREIA, EMCONDICOES QUE PERMITAM RENDIMENTO MEDIO DE 5 M2.</v>
          </cell>
          <cell r="C8269" t="str">
            <v>M2</v>
          </cell>
        </row>
        <row r="8270">
          <cell r="A8270" t="str">
            <v>58.002.343-1</v>
          </cell>
          <cell r="B8270" t="str">
            <v>LIMPEZA SUPERFICIE METALICA,EM PONTES,VIADUTOS OU ESTRUTURASEMELHANTE,UTILIZ.LIXADEIRA/RASPADEIRA,PRUDUCAO DE 280 M2/M.</v>
          </cell>
          <cell r="C8270" t="str">
            <v>M2</v>
          </cell>
        </row>
        <row r="8271">
          <cell r="A8271" t="str">
            <v>58.002.344-1</v>
          </cell>
          <cell r="B8271" t="str">
            <v>PLACA D/SINALIZACAO RODOVIAS CHAPA ACO FIXADA 1 POSTE EUCALIPTO,FORNECIMENTO DE TODO MATERIAL E COLOCACAO.</v>
          </cell>
          <cell r="C8271" t="str">
            <v>M2</v>
          </cell>
        </row>
        <row r="8272">
          <cell r="A8272" t="str">
            <v>58.002.346-1</v>
          </cell>
          <cell r="B8272" t="str">
            <v>CAIXA DE INSPECAO (VISITA)-CONCRETO VIBRADO 60X82,5CM COMFUNDO E TAMPA 33KG.</v>
          </cell>
          <cell r="C8272" t="str">
            <v>UN</v>
          </cell>
        </row>
        <row r="8273">
          <cell r="A8273" t="str">
            <v>58.002.347-1</v>
          </cell>
          <cell r="B8273" t="str">
            <v>CAIXA GORDURA DE CONCRETO VIBRADO 60X88CM COM FUNDO E TAMPAE-178(7KG) - SO MATERIAL.</v>
          </cell>
          <cell r="C8273" t="str">
            <v>UN</v>
          </cell>
        </row>
        <row r="8274">
          <cell r="A8274" t="str">
            <v>58.002.349-1</v>
          </cell>
          <cell r="B8274" t="str">
            <v>CAIXA DE INSPECAO 60X60CM C/TAMPA DE CONCRETO SO MATERIAIS.</v>
          </cell>
          <cell r="C8274" t="str">
            <v>UN</v>
          </cell>
        </row>
        <row r="8275">
          <cell r="A8275" t="str">
            <v>58.002.350-1</v>
          </cell>
          <cell r="B8275" t="str">
            <v>ASSENTAMENTO DE TUBULACAO DE CHAPA DE ACO DE 1/4" ESPESSURACOM 6,00M DE COMPRIMENTO,400MM DIAMETRO,SOLDA,EXCLUS.TUBOS</v>
          </cell>
          <cell r="C8275" t="str">
            <v>M</v>
          </cell>
        </row>
        <row r="8276">
          <cell r="A8276" t="str">
            <v>58.002.351-1</v>
          </cell>
          <cell r="B8276" t="str">
            <v>PERFURACAO ROTATIVA CORDA DE WIDIA SENDO SOLO,DIAMENTRO H,VERTICAL,INCLUSIVE DESLOCAMENTOS E INSTALACOES.</v>
          </cell>
          <cell r="C8276" t="str">
            <v>M.</v>
          </cell>
        </row>
        <row r="8277">
          <cell r="A8277" t="str">
            <v>58.002.352-1</v>
          </cell>
          <cell r="B8277" t="str">
            <v>TUBO CA-1 CONC.ARM.P/GALERIAS AGUAS PLUVIAIS COM 1,00M DIAM.FORN.MAT.C/CIM/AREIA 1:4 FORNEC. E ASSENTAM.</v>
          </cell>
          <cell r="C8277" t="str">
            <v>M.</v>
          </cell>
        </row>
        <row r="8278">
          <cell r="A8278" t="str">
            <v>58.002.353-1</v>
          </cell>
          <cell r="B8278" t="str">
            <v>TUBO CA-1 CONC.ARM.P/GALERIAS AGUAS PLUVIAIS COM 1,20M DIAM.FORN.MAT.C/CIM/AREIA 1:4 FORNEC. E ASSENTAM.</v>
          </cell>
          <cell r="C8278" t="str">
            <v>M.</v>
          </cell>
        </row>
        <row r="8279">
          <cell r="A8279" t="str">
            <v>58.002.354-1</v>
          </cell>
          <cell r="B8279" t="str">
            <v>CRAVACAO DE PERFIL DE ACO I DE 10" E 12" EM TERRENO DE FRACARESISTENCIA A PENETRACAO</v>
          </cell>
          <cell r="C8279" t="str">
            <v>M</v>
          </cell>
        </row>
        <row r="8280">
          <cell r="A8280" t="str">
            <v>58.002.355-1</v>
          </cell>
          <cell r="B8280" t="str">
            <v>CRAVACAO DE PERFIL DE ACO I DE 10" E 12" EM TERRENO DE MEDIARESISTENCIA A PENETRACAO.</v>
          </cell>
          <cell r="C8280" t="str">
            <v>M</v>
          </cell>
        </row>
        <row r="8281">
          <cell r="A8281" t="str">
            <v>58.002.356-1</v>
          </cell>
          <cell r="B8281" t="str">
            <v>CRAVACAO DE PERFIL DE ACO I DE 10" E 12" EM TERRENO DE FORTERESISTENCIA A PENETRACAO.</v>
          </cell>
          <cell r="C8281" t="str">
            <v>M</v>
          </cell>
        </row>
        <row r="8282">
          <cell r="A8282" t="str">
            <v>58.002.357-1</v>
          </cell>
          <cell r="B8282" t="str">
            <v>CRAVACAO DE ESTACA DE EUCALIPTO COM DIAMETRO 25CM EM TERRENODE FRACA RESISTENCIA A PENETRACAO EXCLUSIVE ESTACA.</v>
          </cell>
          <cell r="C8282" t="str">
            <v>M</v>
          </cell>
        </row>
        <row r="8283">
          <cell r="A8283" t="str">
            <v>58.002.358-1</v>
          </cell>
          <cell r="B8283" t="str">
            <v>CRAVACAO DE ESTACA DE EUCALIPTO COM DIAMETRO DE 25CM EM TER-RENO DE MEDIA RESISTENCIA A PENETRACAO EXCLUSIVE ESTACA.</v>
          </cell>
          <cell r="C8283" t="str">
            <v>M</v>
          </cell>
        </row>
        <row r="8284">
          <cell r="A8284" t="str">
            <v>58.002.370-1</v>
          </cell>
          <cell r="B8284" t="str">
            <v>PERFURACAO ROTATIVA COM CORDA DE NIDIA,SENDO SOLO H,HORIZON-TAL.</v>
          </cell>
          <cell r="C8284" t="str">
            <v>M</v>
          </cell>
        </row>
        <row r="8285">
          <cell r="A8285" t="str">
            <v>58.002.376-1</v>
          </cell>
          <cell r="B8285" t="str">
            <v>PERFURACAO ROTATIVA COM COROA DE WIDIA EM SOLO, DIAMETRO,NX,HORIZONTAL, INCLUSIVE DESLOCAMENTOS E INSTALACOES</v>
          </cell>
          <cell r="C8285" t="str">
            <v>M</v>
          </cell>
        </row>
        <row r="8286">
          <cell r="A8286" t="str">
            <v>58.002.400-1</v>
          </cell>
          <cell r="B8286" t="str">
            <v>TUBO CONCRETO SIMPLES CLASSE C-1 P/COLETOR AGUAS PLUVIAIS DE0,40M DIAMETRO INCLUS.FORN.MAT.CIM/AREIA 1:4,FORN.E ASSEN.</v>
          </cell>
          <cell r="C8286" t="str">
            <v>M.</v>
          </cell>
        </row>
        <row r="8287">
          <cell r="A8287" t="str">
            <v>58.002.401-1</v>
          </cell>
          <cell r="B8287" t="str">
            <v>TUBO CONCRETO SIMPLES CLASSE C-1 P/AGUAS PLUVIAIS DE 0,60MDIAMETRO C/FORNEC.MATERIAIS P/REJUNTAM.FORN.E ASSENTAM.</v>
          </cell>
          <cell r="C8287" t="str">
            <v>M.</v>
          </cell>
        </row>
        <row r="8288">
          <cell r="A8288" t="str">
            <v>58.002.402-1</v>
          </cell>
          <cell r="B8288" t="str">
            <v>TUBO CA-1 CONC.ARMADO P/GALERIAS AGUAS PLUVIAIS C/0,80M DIAMFORN.MATERIAIS COM AREIA+CIMENTO 1:4 FORNEC.E ASSENTAM.</v>
          </cell>
          <cell r="C8288" t="str">
            <v>M.</v>
          </cell>
        </row>
        <row r="8289">
          <cell r="A8289" t="str">
            <v>58.002.405-1</v>
          </cell>
          <cell r="B8289" t="str">
            <v>CAIACAO INTERNA OU EXTERNA SOBRE REVESTIMENTO LISO COM ADO-CAO DE FIXADOR,COM DUAS DEMAOS.</v>
          </cell>
          <cell r="C8289" t="str">
            <v>M2.</v>
          </cell>
        </row>
        <row r="8290">
          <cell r="A8290" t="str">
            <v>58.002.407-1</v>
          </cell>
          <cell r="B8290" t="str">
            <v>CAIBRO 2"X3"</v>
          </cell>
          <cell r="C8290" t="str">
            <v>M</v>
          </cell>
        </row>
        <row r="8291">
          <cell r="A8291" t="str">
            <v>58.002.408-1</v>
          </cell>
          <cell r="B8291" t="str">
            <v>POSTE CONCRETO CIRCULAR 11,0 M - 600KG</v>
          </cell>
          <cell r="C8291" t="str">
            <v>UN</v>
          </cell>
        </row>
        <row r="8292">
          <cell r="A8292" t="str">
            <v>58.002.410-1</v>
          </cell>
          <cell r="B8292" t="str">
            <v>TUBO CERAMICO AGUAS PLUVIAIS D=150MM</v>
          </cell>
        </row>
        <row r="8293">
          <cell r="A8293" t="str">
            <v>58.002.411-1</v>
          </cell>
          <cell r="B8293" t="str">
            <v>TUBO CERAMICO AGUAS PLUVIAIS D=250MM</v>
          </cell>
        </row>
        <row r="8294">
          <cell r="A8294" t="str">
            <v>58.002.412-1</v>
          </cell>
          <cell r="B8294" t="str">
            <v>TACO DE ALVENARIA (2,5X10X20)CM.</v>
          </cell>
          <cell r="C8294" t="str">
            <v>UN</v>
          </cell>
        </row>
        <row r="8295">
          <cell r="A8295" t="str">
            <v>58.002.413-1</v>
          </cell>
          <cell r="B8295" t="str">
            <v>INDICE DE SERVICO DE ASSEIO E CONSERVACAO EM EDIFICACOES</v>
          </cell>
        </row>
        <row r="8296">
          <cell r="A8296" t="str">
            <v>58.002.414-1</v>
          </cell>
          <cell r="B8296" t="str">
            <v>TUBO CERAMICO AGUAS PLUVIAIS D=100 MM</v>
          </cell>
          <cell r="C8296" t="str">
            <v>M</v>
          </cell>
        </row>
        <row r="8297">
          <cell r="A8297" t="str">
            <v>58.002.415-1</v>
          </cell>
          <cell r="B8297" t="str">
            <v>PEROBA ROSA DE 3" X 12"</v>
          </cell>
          <cell r="C8297" t="str">
            <v>M</v>
          </cell>
        </row>
        <row r="8298">
          <cell r="A8298" t="str">
            <v>58.002.416-1</v>
          </cell>
          <cell r="B8298" t="str">
            <v>PEROBA ROSA DE 3" X 9"</v>
          </cell>
        </row>
        <row r="8299">
          <cell r="A8299" t="str">
            <v>58.002.417-1</v>
          </cell>
          <cell r="B8299" t="str">
            <v>PEROBA ROSA 3" X 4.1/2"</v>
          </cell>
          <cell r="C8299" t="str">
            <v>UN</v>
          </cell>
        </row>
        <row r="8300">
          <cell r="A8300" t="str">
            <v>58.002.418-1</v>
          </cell>
          <cell r="B8300" t="str">
            <v>PEROBA ROSA 3" X 3"</v>
          </cell>
          <cell r="C8300" t="str">
            <v>M</v>
          </cell>
        </row>
        <row r="8301">
          <cell r="A8301" t="str">
            <v>58.002.419-1</v>
          </cell>
          <cell r="B8301" t="str">
            <v>ESTACA PRANCHA PEROBA ROSA 3" X 9"</v>
          </cell>
        </row>
        <row r="8302">
          <cell r="A8302" t="str">
            <v>58.002.421-1</v>
          </cell>
          <cell r="B8302" t="str">
            <v>MAO DE OBRA PARA BARRACAO DE OBRA DO ITEM 02.004.002</v>
          </cell>
          <cell r="C8302" t="str">
            <v>UN</v>
          </cell>
        </row>
        <row r="8303">
          <cell r="A8303" t="str">
            <v>58.002.422-1</v>
          </cell>
          <cell r="B8303" t="str">
            <v>MAO DE OBRA PARA BARRACAO DE OBRA DI ITEM 02.004.003</v>
          </cell>
          <cell r="C8303" t="str">
            <v>UN</v>
          </cell>
        </row>
        <row r="8304">
          <cell r="A8304" t="str">
            <v>58.002.423-1</v>
          </cell>
          <cell r="B8304" t="str">
            <v>MAO DE OBRA E MATERIAIS DIVERSOS PARA O BARRACAO DE OBRADO ITEM 02.004.004</v>
          </cell>
          <cell r="C8304" t="str">
            <v>UN</v>
          </cell>
        </row>
        <row r="8305">
          <cell r="A8305" t="str">
            <v>58.002.424-1</v>
          </cell>
          <cell r="B8305" t="str">
            <v>MAO DE OBRA E MATERIAIS DIVERSOS PARA O BARRACAO DE OBRAITEM 02.004.007</v>
          </cell>
          <cell r="C8305" t="str">
            <v>UN</v>
          </cell>
        </row>
        <row r="8306">
          <cell r="A8306" t="str">
            <v>58.002.425-1</v>
          </cell>
          <cell r="B8306" t="str">
            <v>PINTURA INTERNA/EXTERN.SOBRE FERRO C/TINTA ALQUIDICA ESMALT.BRILH.EQUIV.LAGOLINE, INCL.LIMP.LIXAM.APLIC.ZARCAO 2 DEMAOS</v>
          </cell>
          <cell r="C8306" t="str">
            <v>M2</v>
          </cell>
        </row>
        <row r="8307">
          <cell r="A8307" t="str">
            <v>58.002.426-1</v>
          </cell>
          <cell r="B8307" t="str">
            <v>MAO DE OBRA DO ITEM 11013021-1</v>
          </cell>
          <cell r="C8307" t="str">
            <v>H</v>
          </cell>
        </row>
        <row r="8308">
          <cell r="A8308" t="str">
            <v>58.002.427-1</v>
          </cell>
          <cell r="B8308" t="str">
            <v>MAO DE OBRA DO ITEM 11013022-1</v>
          </cell>
          <cell r="C8308" t="str">
            <v>H</v>
          </cell>
        </row>
        <row r="8309">
          <cell r="A8309" t="str">
            <v>58.002.428-1</v>
          </cell>
          <cell r="B8309" t="str">
            <v>MACARANDUBA APARELHADA DE 3" X 9"</v>
          </cell>
          <cell r="C8309" t="str">
            <v>M</v>
          </cell>
        </row>
        <row r="8310">
          <cell r="A8310" t="str">
            <v>58.002.429-1</v>
          </cell>
          <cell r="B8310" t="str">
            <v>MACARANDUBA APARELHADA 1,5 X 4,0CM</v>
          </cell>
          <cell r="C8310" t="str">
            <v>M</v>
          </cell>
        </row>
        <row r="8311">
          <cell r="A8311" t="str">
            <v>58.002.430-1</v>
          </cell>
          <cell r="B8311" t="str">
            <v>MACARANDUBA APARELHADA DE 2,0 X 10,0CM</v>
          </cell>
          <cell r="C8311" t="str">
            <v>M</v>
          </cell>
        </row>
        <row r="8312">
          <cell r="A8312" t="str">
            <v>58.002.431-1</v>
          </cell>
          <cell r="B8312" t="str">
            <v>MACARANDUBA APARELHADA DE 1 1/2" x 3"</v>
          </cell>
          <cell r="C8312" t="str">
            <v>M</v>
          </cell>
        </row>
        <row r="8313">
          <cell r="A8313" t="str">
            <v>58.002.432-1</v>
          </cell>
          <cell r="B8313" t="str">
            <v>MACARANDUBA APARELHADA DE 3" X 12"</v>
          </cell>
          <cell r="C8313" t="str">
            <v>M</v>
          </cell>
        </row>
        <row r="8314">
          <cell r="A8314" t="str">
            <v>58.002.433-1</v>
          </cell>
          <cell r="B8314" t="str">
            <v>MACARANDUBA APARELHADA DE 3" X 3"</v>
          </cell>
          <cell r="C8314" t="str">
            <v>M</v>
          </cell>
        </row>
        <row r="8315">
          <cell r="A8315" t="str">
            <v>58.002.434-1</v>
          </cell>
          <cell r="B8315" t="str">
            <v>MACARANDUBA APARELHADA DE 3" X 4 1/2"</v>
          </cell>
          <cell r="C8315" t="str">
            <v>M</v>
          </cell>
        </row>
        <row r="8316">
          <cell r="A8316" t="str">
            <v>58.002.435-1</v>
          </cell>
          <cell r="B8316" t="str">
            <v>MACARANDUBA APARELHADA DE 3" X 6"</v>
          </cell>
          <cell r="C8316" t="str">
            <v>M</v>
          </cell>
        </row>
        <row r="8317">
          <cell r="A8317" t="str">
            <v>58.002.436-1</v>
          </cell>
          <cell r="B8317" t="str">
            <v>MACARANDUBA APARELHADA DE 2" X 3"</v>
          </cell>
          <cell r="C8317" t="str">
            <v>M</v>
          </cell>
        </row>
        <row r="8318">
          <cell r="A8318" t="str">
            <v>58.003.008-1</v>
          </cell>
          <cell r="B8318" t="str">
            <v>DESPESAS DIVERSAS - SERV. DE CONSULTORIA</v>
          </cell>
          <cell r="C8318" t="str">
            <v>UN</v>
          </cell>
        </row>
        <row r="8319">
          <cell r="A8319" t="str">
            <v>59.003.010-1</v>
          </cell>
          <cell r="B8319" t="str">
            <v>PINHO DE 3ª, DE 1" X 12" E 1" X 9"</v>
          </cell>
          <cell r="C8319" t="str">
            <v>M2</v>
          </cell>
        </row>
        <row r="8320">
          <cell r="A8320" t="str">
            <v>59.003.050-1</v>
          </cell>
          <cell r="B8320" t="str">
            <v>ESTACA MANGUE</v>
          </cell>
          <cell r="C8320" t="str">
            <v>UN</v>
          </cell>
        </row>
      </sheetData>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c"/>
      <sheetName val="Custos Totais"/>
      <sheetName val="Dados Gerais"/>
      <sheetName val="1.0 - Mão de Obra Direta (MO)"/>
      <sheetName val="2.0 - Custos Dependentes (MO)"/>
      <sheetName val="3.0 - Custos Dependentes (Km)"/>
      <sheetName val="4.0 - Custos Fixos"/>
    </sheetNames>
    <sheetDataSet>
      <sheetData sheetId="0"/>
      <sheetData sheetId="1">
        <row r="16">
          <cell r="F16">
            <v>0</v>
          </cell>
        </row>
      </sheetData>
      <sheetData sheetId="2"/>
      <sheetData sheetId="3">
        <row r="12">
          <cell r="C12">
            <v>1</v>
          </cell>
        </row>
        <row r="16">
          <cell r="C16">
            <v>0</v>
          </cell>
        </row>
        <row r="139">
          <cell r="G139">
            <v>2</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iginal"/>
      <sheetName val="nova planilha"/>
      <sheetName val="nova planilha contratual"/>
      <sheetName val="Planilha RERA"/>
      <sheetName val="Quadro RERA"/>
      <sheetName val="Memo RERA"/>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a 9B"/>
      <sheetName val="Plan2"/>
      <sheetName val="Plan3"/>
      <sheetName val="Tabel. Procv"/>
      <sheetName val="Controle Margaridão e Pingo de "/>
      <sheetName val="Tab. Procv 1"/>
      <sheetName val="Tab_ Procv 1"/>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COLETATO"/>
      <sheetName val="MEMORIAL DESCRITIVO"/>
      <sheetName val="CAUCULO"/>
      <sheetName val="Gráfico"/>
      <sheetName val="Plan1"/>
    </sheetNames>
    <sheetDataSet>
      <sheetData sheetId="0" refreshError="1">
        <row r="23">
          <cell r="L23">
            <v>2.78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ruas"/>
      <sheetName val="memo"/>
      <sheetName val="orcam"/>
      <sheetName val="crono"/>
      <sheetName val="Gráfico"/>
      <sheetName val="drenagem"/>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6" Type="http://schemas.openxmlformats.org/officeDocument/2006/relationships/hyperlink" Target="http://www.sermap.com/" TargetMode="External"/><Relationship Id="rId21" Type="http://schemas.openxmlformats.org/officeDocument/2006/relationships/hyperlink" Target="http://www.walmart.com.br/" TargetMode="External"/><Relationship Id="rId42" Type="http://schemas.openxmlformats.org/officeDocument/2006/relationships/hyperlink" Target="http://www.gimba.com.br/" TargetMode="External"/><Relationship Id="rId47" Type="http://schemas.openxmlformats.org/officeDocument/2006/relationships/hyperlink" Target="http://www.palaciodasferramentas.com.br/" TargetMode="External"/><Relationship Id="rId63" Type="http://schemas.openxmlformats.org/officeDocument/2006/relationships/hyperlink" Target="http://www.leroymerlin.com.br/" TargetMode="External"/><Relationship Id="rId68" Type="http://schemas.openxmlformats.org/officeDocument/2006/relationships/hyperlink" Target="http://www.copafer.com.br/" TargetMode="External"/><Relationship Id="rId7" Type="http://schemas.openxmlformats.org/officeDocument/2006/relationships/hyperlink" Target="http://www.superepi.com.br/" TargetMode="External"/><Relationship Id="rId71" Type="http://schemas.openxmlformats.org/officeDocument/2006/relationships/vmlDrawing" Target="../drawings/vmlDrawing18.vml"/><Relationship Id="rId2" Type="http://schemas.openxmlformats.org/officeDocument/2006/relationships/hyperlink" Target="http://www.alastralojavirtual.com.br/" TargetMode="External"/><Relationship Id="rId16" Type="http://schemas.openxmlformats.org/officeDocument/2006/relationships/hyperlink" Target="mailto:isso-9wear@hotmail.com" TargetMode="External"/><Relationship Id="rId29" Type="http://schemas.openxmlformats.org/officeDocument/2006/relationships/hyperlink" Target="http://www.dpaschoal.com.br/" TargetMode="External"/><Relationship Id="rId11" Type="http://schemas.openxmlformats.org/officeDocument/2006/relationships/hyperlink" Target="http://www.netsuprimentos.com/" TargetMode="External"/><Relationship Id="rId24" Type="http://schemas.openxmlformats.org/officeDocument/2006/relationships/hyperlink" Target="http://www.americanas.com/" TargetMode="External"/><Relationship Id="rId32" Type="http://schemas.openxmlformats.org/officeDocument/2006/relationships/hyperlink" Target="http://www.ksi.com.br/" TargetMode="External"/><Relationship Id="rId37" Type="http://schemas.openxmlformats.org/officeDocument/2006/relationships/hyperlink" Target="http://www.americanas.com/" TargetMode="External"/><Relationship Id="rId40" Type="http://schemas.openxmlformats.org/officeDocument/2006/relationships/hyperlink" Target="http://www.americanas.com/" TargetMode="External"/><Relationship Id="rId45" Type="http://schemas.openxmlformats.org/officeDocument/2006/relationships/hyperlink" Target="http://www.lojadomecanico.com.br/" TargetMode="External"/><Relationship Id="rId53" Type="http://schemas.openxmlformats.org/officeDocument/2006/relationships/hyperlink" Target="http://www.lojadomecanico.com.br/" TargetMode="External"/><Relationship Id="rId58" Type="http://schemas.openxmlformats.org/officeDocument/2006/relationships/hyperlink" Target="http://www.dutramaquinas.com.br/" TargetMode="External"/><Relationship Id="rId66" Type="http://schemas.openxmlformats.org/officeDocument/2006/relationships/hyperlink" Target="http://www.dutramaquinas.com.br/" TargetMode="External"/><Relationship Id="rId5" Type="http://schemas.openxmlformats.org/officeDocument/2006/relationships/hyperlink" Target="http://www.americanas.com/" TargetMode="External"/><Relationship Id="rId61" Type="http://schemas.openxmlformats.org/officeDocument/2006/relationships/hyperlink" Target="http://www.matieli.com.br/" TargetMode="External"/><Relationship Id="rId19" Type="http://schemas.openxmlformats.org/officeDocument/2006/relationships/hyperlink" Target="http://www.caepi.com.br/" TargetMode="External"/><Relationship Id="rId14" Type="http://schemas.openxmlformats.org/officeDocument/2006/relationships/hyperlink" Target="http://www.superepi.com.br/" TargetMode="External"/><Relationship Id="rId22" Type="http://schemas.openxmlformats.org/officeDocument/2006/relationships/hyperlink" Target="http://www.walmart.com.br/" TargetMode="External"/><Relationship Id="rId27" Type="http://schemas.openxmlformats.org/officeDocument/2006/relationships/hyperlink" Target="http://www.walmart.com.br/" TargetMode="External"/><Relationship Id="rId30" Type="http://schemas.openxmlformats.org/officeDocument/2006/relationships/hyperlink" Target="http://www.sergipana.com.br/" TargetMode="External"/><Relationship Id="rId35" Type="http://schemas.openxmlformats.org/officeDocument/2006/relationships/hyperlink" Target="http://www.ksi.com.br/" TargetMode="External"/><Relationship Id="rId43" Type="http://schemas.openxmlformats.org/officeDocument/2006/relationships/hyperlink" Target="http://www.netsuprimentos.com/" TargetMode="External"/><Relationship Id="rId48" Type="http://schemas.openxmlformats.org/officeDocument/2006/relationships/hyperlink" Target="http://www.caepi.com.br/" TargetMode="External"/><Relationship Id="rId56" Type="http://schemas.openxmlformats.org/officeDocument/2006/relationships/hyperlink" Target="http://www.lojadomecanico.com.br/" TargetMode="External"/><Relationship Id="rId64" Type="http://schemas.openxmlformats.org/officeDocument/2006/relationships/hyperlink" Target="http://www.lojadomecanico.com.br/" TargetMode="External"/><Relationship Id="rId69" Type="http://schemas.openxmlformats.org/officeDocument/2006/relationships/hyperlink" Target="http://www.americanas.com/" TargetMode="External"/><Relationship Id="rId8" Type="http://schemas.openxmlformats.org/officeDocument/2006/relationships/hyperlink" Target="http://www.lojadomecanico.com.br/" TargetMode="External"/><Relationship Id="rId51" Type="http://schemas.openxmlformats.org/officeDocument/2006/relationships/hyperlink" Target="http://www.caepi.com.br/" TargetMode="External"/><Relationship Id="rId3" Type="http://schemas.openxmlformats.org/officeDocument/2006/relationships/hyperlink" Target="http://www.shoptime.com/" TargetMode="External"/><Relationship Id="rId12" Type="http://schemas.openxmlformats.org/officeDocument/2006/relationships/hyperlink" Target="http://www.epibrasil.com.br/" TargetMode="External"/><Relationship Id="rId17" Type="http://schemas.openxmlformats.org/officeDocument/2006/relationships/hyperlink" Target="http://www.engefrio.com.br/" TargetMode="External"/><Relationship Id="rId25" Type="http://schemas.openxmlformats.org/officeDocument/2006/relationships/hyperlink" Target="http://www.ksi.com.br/" TargetMode="External"/><Relationship Id="rId33" Type="http://schemas.openxmlformats.org/officeDocument/2006/relationships/hyperlink" Target="http://www.epibrasil.com.br/" TargetMode="External"/><Relationship Id="rId38" Type="http://schemas.openxmlformats.org/officeDocument/2006/relationships/hyperlink" Target="http://www.netsuprimentos.com/" TargetMode="External"/><Relationship Id="rId46" Type="http://schemas.openxmlformats.org/officeDocument/2006/relationships/hyperlink" Target="http://www.epibrasil.com.br/" TargetMode="External"/><Relationship Id="rId59" Type="http://schemas.openxmlformats.org/officeDocument/2006/relationships/hyperlink" Target="http://www.lojadomecanico.com.br/" TargetMode="External"/><Relationship Id="rId67" Type="http://schemas.openxmlformats.org/officeDocument/2006/relationships/hyperlink" Target="http://www.walmart.com.br/" TargetMode="External"/><Relationship Id="rId20" Type="http://schemas.openxmlformats.org/officeDocument/2006/relationships/hyperlink" Target="http://www.americanas.com/" TargetMode="External"/><Relationship Id="rId41" Type="http://schemas.openxmlformats.org/officeDocument/2006/relationships/hyperlink" Target="http://www.netsuprimentos.com/" TargetMode="External"/><Relationship Id="rId54" Type="http://schemas.openxmlformats.org/officeDocument/2006/relationships/hyperlink" Target="http://www.superepi.com.br/" TargetMode="External"/><Relationship Id="rId62" Type="http://schemas.openxmlformats.org/officeDocument/2006/relationships/hyperlink" Target="http://www.breithaupt.com.br/" TargetMode="External"/><Relationship Id="rId70" Type="http://schemas.openxmlformats.org/officeDocument/2006/relationships/printerSettings" Target="../printerSettings/printerSettings18.bin"/><Relationship Id="rId1" Type="http://schemas.openxmlformats.org/officeDocument/2006/relationships/hyperlink" Target="http://www.fabricadeuniformes.com.br/" TargetMode="External"/><Relationship Id="rId6" Type="http://schemas.openxmlformats.org/officeDocument/2006/relationships/hyperlink" Target="http://www.rjepi.com.br/" TargetMode="External"/><Relationship Id="rId15" Type="http://schemas.openxmlformats.org/officeDocument/2006/relationships/hyperlink" Target="http://www.ksi.com.br/" TargetMode="External"/><Relationship Id="rId23" Type="http://schemas.openxmlformats.org/officeDocument/2006/relationships/hyperlink" Target="http://www.leroymerlin.com.br/" TargetMode="External"/><Relationship Id="rId28" Type="http://schemas.openxmlformats.org/officeDocument/2006/relationships/hyperlink" Target="http://www.dizap.com.br/" TargetMode="External"/><Relationship Id="rId36" Type="http://schemas.openxmlformats.org/officeDocument/2006/relationships/hyperlink" Target="http://www.lojadomecanico.com.br/" TargetMode="External"/><Relationship Id="rId49" Type="http://schemas.openxmlformats.org/officeDocument/2006/relationships/hyperlink" Target="http://www.americanas.com/" TargetMode="External"/><Relationship Id="rId57" Type="http://schemas.openxmlformats.org/officeDocument/2006/relationships/hyperlink" Target="http://www.madeiramadeira.com.br/" TargetMode="External"/><Relationship Id="rId10" Type="http://schemas.openxmlformats.org/officeDocument/2006/relationships/hyperlink" Target="http://www.superepi.com.br/" TargetMode="External"/><Relationship Id="rId31" Type="http://schemas.openxmlformats.org/officeDocument/2006/relationships/hyperlink" Target="http://www.americanas.com/" TargetMode="External"/><Relationship Id="rId44" Type="http://schemas.openxmlformats.org/officeDocument/2006/relationships/hyperlink" Target="http://www.superepi.com.br/" TargetMode="External"/><Relationship Id="rId52" Type="http://schemas.openxmlformats.org/officeDocument/2006/relationships/hyperlink" Target="http://www.ksi.com.br/" TargetMode="External"/><Relationship Id="rId60" Type="http://schemas.openxmlformats.org/officeDocument/2006/relationships/hyperlink" Target="http://www.walmart.com.br/" TargetMode="External"/><Relationship Id="rId65" Type="http://schemas.openxmlformats.org/officeDocument/2006/relationships/hyperlink" Target="http://www.ferramentaskennedy.com.br/" TargetMode="External"/><Relationship Id="rId4" Type="http://schemas.openxmlformats.org/officeDocument/2006/relationships/hyperlink" Target="http://www.epibrasil.com.br/" TargetMode="External"/><Relationship Id="rId9" Type="http://schemas.openxmlformats.org/officeDocument/2006/relationships/hyperlink" Target="http://www.leroymerlin.com.br/" TargetMode="External"/><Relationship Id="rId13" Type="http://schemas.openxmlformats.org/officeDocument/2006/relationships/hyperlink" Target="http://www.epibrasil.com.br/" TargetMode="External"/><Relationship Id="rId18" Type="http://schemas.openxmlformats.org/officeDocument/2006/relationships/hyperlink" Target="http://www.alastralojavirtual.com.br/" TargetMode="External"/><Relationship Id="rId39" Type="http://schemas.openxmlformats.org/officeDocument/2006/relationships/hyperlink" Target="http://www.gadotticar.com.br/" TargetMode="External"/><Relationship Id="rId34" Type="http://schemas.openxmlformats.org/officeDocument/2006/relationships/hyperlink" Target="http://www.lojadomecanico.com.br/" TargetMode="External"/><Relationship Id="rId50" Type="http://schemas.openxmlformats.org/officeDocument/2006/relationships/hyperlink" Target="http://www.epibrasil.com.br/" TargetMode="External"/><Relationship Id="rId55" Type="http://schemas.openxmlformats.org/officeDocument/2006/relationships/hyperlink" Target="http://www.americanas.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4:P10"/>
  <sheetViews>
    <sheetView topLeftCell="B1" workbookViewId="0">
      <selection activeCell="I10" sqref="I10"/>
    </sheetView>
  </sheetViews>
  <sheetFormatPr defaultRowHeight="15"/>
  <cols>
    <col min="5" max="5" width="31.42578125" customWidth="1"/>
    <col min="6" max="6" width="8.28515625" customWidth="1"/>
    <col min="7" max="7" width="8.5703125" customWidth="1"/>
    <col min="9" max="9" width="12.42578125" customWidth="1"/>
    <col min="10" max="10" width="11.7109375" customWidth="1"/>
    <col min="11" max="11" width="10.85546875" customWidth="1"/>
    <col min="12" max="14" width="10.5703125" customWidth="1"/>
    <col min="16" max="16" width="9.140625" style="701"/>
  </cols>
  <sheetData>
    <row r="4" spans="5:16" ht="15.75" thickBot="1"/>
    <row r="5" spans="5:16" ht="33.75">
      <c r="E5" s="702" t="s">
        <v>737</v>
      </c>
      <c r="F5" s="703" t="s">
        <v>406</v>
      </c>
      <c r="G5" s="703" t="s">
        <v>869</v>
      </c>
      <c r="H5" s="703" t="s">
        <v>870</v>
      </c>
      <c r="I5" s="703" t="s">
        <v>871</v>
      </c>
      <c r="J5" s="703" t="s">
        <v>873</v>
      </c>
      <c r="K5" s="703" t="s">
        <v>872</v>
      </c>
      <c r="L5" s="703" t="s">
        <v>407</v>
      </c>
      <c r="M5" s="703" t="s">
        <v>632</v>
      </c>
      <c r="N5" s="703" t="s">
        <v>875</v>
      </c>
      <c r="O5" s="703" t="s">
        <v>405</v>
      </c>
      <c r="P5" s="704" t="s">
        <v>874</v>
      </c>
    </row>
    <row r="6" spans="5:16">
      <c r="E6" s="705" t="s">
        <v>868</v>
      </c>
      <c r="F6" s="677"/>
      <c r="G6" s="677"/>
      <c r="H6" s="677">
        <f>'COMPOSIC ENTULHO'!F6</f>
        <v>2</v>
      </c>
      <c r="I6" s="677"/>
      <c r="J6" s="677"/>
      <c r="K6" s="677"/>
      <c r="L6" s="677"/>
      <c r="M6" s="677"/>
      <c r="N6" s="677"/>
      <c r="O6" s="677">
        <v>0</v>
      </c>
      <c r="P6" s="706">
        <v>0</v>
      </c>
    </row>
    <row r="7" spans="5:16" ht="15.75" thickBot="1">
      <c r="E7" s="707" t="s">
        <v>4</v>
      </c>
      <c r="F7" s="708">
        <f t="shared" ref="F7:N7" si="0">SUM(F6:F6)</f>
        <v>0</v>
      </c>
      <c r="G7" s="708">
        <f t="shared" si="0"/>
        <v>0</v>
      </c>
      <c r="H7" s="708">
        <f t="shared" si="0"/>
        <v>2</v>
      </c>
      <c r="I7" s="708">
        <f t="shared" si="0"/>
        <v>0</v>
      </c>
      <c r="J7" s="708">
        <f t="shared" si="0"/>
        <v>0</v>
      </c>
      <c r="K7" s="708">
        <f t="shared" si="0"/>
        <v>0</v>
      </c>
      <c r="L7" s="708">
        <f t="shared" si="0"/>
        <v>0</v>
      </c>
      <c r="M7" s="708">
        <f t="shared" si="0"/>
        <v>0</v>
      </c>
      <c r="N7" s="708">
        <f t="shared" si="0"/>
        <v>0</v>
      </c>
      <c r="O7" s="708">
        <v>0</v>
      </c>
      <c r="P7" s="709">
        <v>0</v>
      </c>
    </row>
    <row r="8" spans="5:16" ht="15.75" thickBot="1">
      <c r="E8" s="710" t="s">
        <v>876</v>
      </c>
      <c r="F8" s="732">
        <f>SUM(F7:P7)</f>
        <v>2</v>
      </c>
      <c r="G8" s="733"/>
      <c r="H8" s="733"/>
      <c r="I8" s="733"/>
      <c r="J8" s="733"/>
      <c r="K8" s="733"/>
      <c r="L8" s="733"/>
      <c r="M8" s="733"/>
      <c r="N8" s="733"/>
      <c r="O8" s="733"/>
      <c r="P8" s="734"/>
    </row>
    <row r="10" spans="5:16">
      <c r="E10" s="731" t="s">
        <v>923</v>
      </c>
    </row>
  </sheetData>
  <mergeCells count="1">
    <mergeCell ref="F8:P8"/>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pageSetUpPr fitToPage="1"/>
  </sheetPr>
  <dimension ref="A1:K28"/>
  <sheetViews>
    <sheetView showGridLines="0" view="pageBreakPreview" zoomScaleNormal="100" zoomScaleSheetLayoutView="100" workbookViewId="0">
      <selection activeCell="A28" sqref="A28:F28"/>
    </sheetView>
  </sheetViews>
  <sheetFormatPr defaultColWidth="11.42578125" defaultRowHeight="12.95" customHeight="1"/>
  <cols>
    <col min="1" max="1" width="20.7109375" style="141" customWidth="1"/>
    <col min="2" max="2" width="2.7109375" style="141" customWidth="1"/>
    <col min="3" max="3" width="20.7109375" style="141" customWidth="1"/>
    <col min="4" max="4" width="10.85546875" style="141" customWidth="1"/>
    <col min="5" max="5" width="20.7109375" style="141" customWidth="1"/>
    <col min="6" max="6" width="16.140625" style="141" customWidth="1"/>
    <col min="7" max="7" width="2" style="141" customWidth="1"/>
    <col min="8" max="8" width="13.28515625" style="141" bestFit="1" customWidth="1"/>
    <col min="9" max="16384" width="11.42578125" style="141"/>
  </cols>
  <sheetData>
    <row r="1" spans="1:10" ht="20.25" customHeight="1">
      <c r="A1" s="766" t="s">
        <v>900</v>
      </c>
      <c r="B1" s="766"/>
      <c r="C1" s="766"/>
      <c r="D1" s="766"/>
      <c r="E1" s="766"/>
      <c r="F1" s="766"/>
    </row>
    <row r="2" spans="1:10" ht="12.95" customHeight="1">
      <c r="A2" s="766" t="s">
        <v>562</v>
      </c>
      <c r="B2" s="766"/>
      <c r="C2" s="766"/>
      <c r="D2" s="766"/>
      <c r="E2" s="766"/>
      <c r="F2" s="766"/>
    </row>
    <row r="3" spans="1:10" ht="12.95" customHeight="1">
      <c r="A3" s="20"/>
      <c r="B3" s="15"/>
      <c r="C3" s="15"/>
      <c r="D3" s="15"/>
      <c r="E3" s="15"/>
      <c r="F3" s="295"/>
    </row>
    <row r="4" spans="1:10" ht="18.75" customHeight="1">
      <c r="A4" s="798" t="s">
        <v>899</v>
      </c>
      <c r="B4" s="798"/>
      <c r="C4" s="798"/>
      <c r="D4" s="798"/>
      <c r="E4" s="798"/>
      <c r="F4" s="798"/>
    </row>
    <row r="5" spans="1:10" ht="12.95" customHeight="1">
      <c r="A5" s="20"/>
      <c r="B5" s="15"/>
      <c r="C5" s="15"/>
      <c r="D5" s="15"/>
      <c r="E5" s="15"/>
      <c r="F5" s="15"/>
    </row>
    <row r="6" spans="1:10" ht="12.95" customHeight="1">
      <c r="A6" s="15"/>
      <c r="B6" s="15"/>
      <c r="C6" s="15"/>
      <c r="D6" s="15"/>
      <c r="E6" s="15"/>
      <c r="F6" s="15"/>
    </row>
    <row r="7" spans="1:10" ht="12.95" customHeight="1">
      <c r="A7" s="799" t="s">
        <v>805</v>
      </c>
      <c r="B7" s="799"/>
      <c r="C7" s="799"/>
      <c r="D7" s="799"/>
      <c r="E7" s="799"/>
      <c r="F7" s="799"/>
    </row>
    <row r="8" spans="1:10" ht="12.95" customHeight="1">
      <c r="A8" s="800" t="s">
        <v>563</v>
      </c>
      <c r="B8" s="800"/>
      <c r="C8" s="800"/>
      <c r="D8" s="800"/>
      <c r="E8" s="460" t="s">
        <v>564</v>
      </c>
      <c r="F8" s="460" t="s">
        <v>565</v>
      </c>
      <c r="J8" s="296"/>
    </row>
    <row r="9" spans="1:10" ht="12.95" customHeight="1">
      <c r="A9" s="791" t="s">
        <v>566</v>
      </c>
      <c r="B9" s="791"/>
      <c r="C9" s="791"/>
      <c r="D9" s="791"/>
      <c r="E9" s="297" t="e">
        <f>F9/F22</f>
        <v>#REF!</v>
      </c>
      <c r="F9" s="298" t="e">
        <f>'1.0 - Mão de Obra Direta (MO)'!G62</f>
        <v>#REF!</v>
      </c>
      <c r="H9" s="299" t="e">
        <f>F9</f>
        <v>#REF!</v>
      </c>
      <c r="J9" s="296" t="e">
        <f>F9/F22</f>
        <v>#REF!</v>
      </c>
    </row>
    <row r="10" spans="1:10" ht="12.95" customHeight="1">
      <c r="A10" s="791" t="s">
        <v>567</v>
      </c>
      <c r="B10" s="791"/>
      <c r="C10" s="791"/>
      <c r="D10" s="791"/>
      <c r="E10" s="297" t="e">
        <f>F10/F22</f>
        <v>#REF!</v>
      </c>
      <c r="F10" s="298">
        <f>'2.0 - Custos Dependentes (MO)'!G136</f>
        <v>11401</v>
      </c>
      <c r="H10" s="299">
        <f t="shared" ref="H10:H13" si="0">F10</f>
        <v>11401</v>
      </c>
      <c r="J10" s="296" t="e">
        <f>H10/F22</f>
        <v>#REF!</v>
      </c>
    </row>
    <row r="11" spans="1:10" ht="12.95" customHeight="1">
      <c r="A11" s="791" t="s">
        <v>569</v>
      </c>
      <c r="B11" s="791"/>
      <c r="C11" s="791"/>
      <c r="D11" s="791"/>
      <c r="E11" s="297" t="e">
        <f>F11/F22</f>
        <v>#REF!</v>
      </c>
      <c r="F11" s="298">
        <f>'3.0 - Custos Dependentes (Km)'!G101</f>
        <v>46100.91</v>
      </c>
      <c r="H11" s="299">
        <f t="shared" si="0"/>
        <v>46100.91</v>
      </c>
      <c r="J11" s="296" t="e">
        <f>H11/F22</f>
        <v>#REF!</v>
      </c>
    </row>
    <row r="12" spans="1:10" ht="12.95" customHeight="1">
      <c r="A12" s="791" t="s">
        <v>531</v>
      </c>
      <c r="B12" s="791"/>
      <c r="C12" s="791"/>
      <c r="D12" s="791"/>
      <c r="E12" s="297" t="e">
        <f>F12/F22</f>
        <v>#REF!</v>
      </c>
      <c r="F12" s="298">
        <f>'4.0 - Custos Fixos'!G110</f>
        <v>22401.599999999999</v>
      </c>
      <c r="H12" s="299">
        <f t="shared" si="0"/>
        <v>22401.599999999999</v>
      </c>
      <c r="J12" s="296" t="e">
        <f>H12/F22</f>
        <v>#REF!</v>
      </c>
    </row>
    <row r="13" spans="1:10" ht="13.5" customHeight="1">
      <c r="A13" s="791" t="s">
        <v>894</v>
      </c>
      <c r="B13" s="791"/>
      <c r="C13" s="791"/>
      <c r="D13" s="791"/>
      <c r="E13" s="297" t="e">
        <f>F13/F22</f>
        <v>#REF!</v>
      </c>
      <c r="F13" s="298" t="e">
        <f>'5.0 - Custos Destinação'!E32*'Custos Totais RSS'!F16</f>
        <v>#REF!</v>
      </c>
      <c r="H13" s="299" t="e">
        <f t="shared" si="0"/>
        <v>#REF!</v>
      </c>
      <c r="J13" s="296" t="e">
        <f>H13/F22</f>
        <v>#REF!</v>
      </c>
    </row>
    <row r="14" spans="1:10" ht="12.95" customHeight="1">
      <c r="A14" s="792" t="s">
        <v>903</v>
      </c>
      <c r="B14" s="793"/>
      <c r="C14" s="793"/>
      <c r="D14" s="793"/>
      <c r="E14" s="793"/>
      <c r="F14" s="300" t="e">
        <f>SUM(F9:F13)</f>
        <v>#REF!</v>
      </c>
      <c r="H14" s="299" t="e">
        <f>SUM(H9:H13)</f>
        <v>#REF!</v>
      </c>
      <c r="J14" s="296"/>
    </row>
    <row r="15" spans="1:10" ht="12.95" customHeight="1">
      <c r="A15" s="301"/>
      <c r="B15" s="185"/>
      <c r="C15" s="185"/>
      <c r="D15" s="185"/>
      <c r="E15" s="185"/>
      <c r="F15" s="302"/>
      <c r="H15" s="299"/>
      <c r="J15" s="296"/>
    </row>
    <row r="16" spans="1:10" ht="21.75" customHeight="1">
      <c r="A16" s="794" t="s">
        <v>806</v>
      </c>
      <c r="B16" s="794"/>
      <c r="C16" s="794"/>
      <c r="D16" s="794"/>
      <c r="E16" s="794"/>
      <c r="F16" s="459" t="e">
        <f>TRUNC('Dados Gerais RSS'!D17*'Dados Gerais RSS'!D12*1000,2)</f>
        <v>#REF!</v>
      </c>
      <c r="H16" s="299"/>
      <c r="J16" s="296"/>
    </row>
    <row r="17" spans="1:11" ht="12.95" customHeight="1">
      <c r="A17" s="185"/>
      <c r="B17" s="185"/>
      <c r="C17" s="185"/>
      <c r="D17" s="185"/>
      <c r="E17" s="185"/>
      <c r="F17" s="111"/>
      <c r="H17" s="299"/>
      <c r="J17" s="296"/>
    </row>
    <row r="18" spans="1:11" ht="18" customHeight="1">
      <c r="A18" s="794" t="s">
        <v>807</v>
      </c>
      <c r="B18" s="794"/>
      <c r="C18" s="794"/>
      <c r="D18" s="794"/>
      <c r="E18" s="794"/>
      <c r="F18" s="459" t="e">
        <f>TRUNC(F14/F16,2)</f>
        <v>#REF!</v>
      </c>
      <c r="H18" s="299" t="e">
        <f>H14+F20</f>
        <v>#REF!</v>
      </c>
      <c r="I18" s="141" t="e">
        <f>F18*E20</f>
        <v>#REF!</v>
      </c>
      <c r="J18" s="296" t="e">
        <f>1-H14/H18</f>
        <v>#REF!</v>
      </c>
      <c r="K18" s="299"/>
    </row>
    <row r="19" spans="1:11" ht="12.95" customHeight="1">
      <c r="A19" s="301"/>
      <c r="B19" s="185"/>
      <c r="C19" s="185"/>
      <c r="D19" s="185"/>
      <c r="E19" s="185"/>
      <c r="F19" s="302"/>
      <c r="H19" s="299"/>
      <c r="J19" s="296"/>
    </row>
    <row r="20" spans="1:11" ht="12.95" customHeight="1">
      <c r="A20" s="794" t="s">
        <v>568</v>
      </c>
      <c r="B20" s="794"/>
      <c r="C20" s="794"/>
      <c r="D20" s="794"/>
      <c r="E20" s="303">
        <v>0.2339</v>
      </c>
      <c r="F20" s="459" t="e">
        <f>TRUNC(F14*E20,2)</f>
        <v>#REF!</v>
      </c>
      <c r="H20" s="299"/>
      <c r="J20" s="296"/>
    </row>
    <row r="21" spans="1:11" ht="12.95" customHeight="1">
      <c r="A21" s="301"/>
      <c r="B21" s="185"/>
      <c r="C21" s="185"/>
      <c r="D21" s="185"/>
      <c r="E21" s="185"/>
      <c r="F21" s="302"/>
      <c r="H21" s="299"/>
      <c r="J21" s="296"/>
    </row>
    <row r="22" spans="1:11" ht="12.95" customHeight="1">
      <c r="A22" s="792" t="s">
        <v>901</v>
      </c>
      <c r="B22" s="793"/>
      <c r="C22" s="793"/>
      <c r="D22" s="793"/>
      <c r="E22" s="793"/>
      <c r="F22" s="300" t="e">
        <f>F14+F20</f>
        <v>#REF!</v>
      </c>
      <c r="H22" s="299" t="e">
        <f>F22/12</f>
        <v>#REF!</v>
      </c>
      <c r="J22" s="296"/>
    </row>
    <row r="23" spans="1:11" ht="12.95" customHeight="1">
      <c r="A23" s="185"/>
      <c r="B23" s="185"/>
      <c r="C23" s="185"/>
      <c r="D23" s="185"/>
      <c r="E23" s="185"/>
      <c r="F23" s="111"/>
      <c r="H23" s="299"/>
      <c r="J23" s="296"/>
    </row>
    <row r="24" spans="1:11" ht="12.95" customHeight="1">
      <c r="A24" s="304"/>
      <c r="B24" s="22"/>
      <c r="C24" s="22"/>
      <c r="D24" s="22"/>
      <c r="E24" s="22"/>
      <c r="F24" s="302"/>
      <c r="G24" s="299"/>
    </row>
    <row r="25" spans="1:11" ht="12.95" customHeight="1" thickBot="1">
      <c r="A25" s="795" t="s">
        <v>902</v>
      </c>
      <c r="B25" s="796"/>
      <c r="C25" s="796"/>
      <c r="D25" s="796"/>
      <c r="E25" s="796"/>
      <c r="F25" s="663" t="e">
        <f>TRUNC(F22/F16,9)</f>
        <v>#REF!</v>
      </c>
      <c r="G25" s="299"/>
      <c r="H25" s="662" t="e">
        <f>F16*F25</f>
        <v>#REF!</v>
      </c>
    </row>
    <row r="26" spans="1:11" ht="12.95" customHeight="1">
      <c r="A26" s="797"/>
      <c r="B26" s="797"/>
      <c r="C26" s="797"/>
      <c r="D26" s="797"/>
      <c r="E26" s="797"/>
      <c r="F26" s="797"/>
    </row>
    <row r="28" spans="1:11" ht="28.5" customHeight="1">
      <c r="A28" s="790" t="s">
        <v>904</v>
      </c>
      <c r="B28" s="790"/>
      <c r="C28" s="790"/>
      <c r="D28" s="790"/>
      <c r="E28" s="790"/>
      <c r="F28" s="790"/>
    </row>
  </sheetData>
  <mergeCells count="18">
    <mergeCell ref="A9:D9"/>
    <mergeCell ref="A1:F1"/>
    <mergeCell ref="A2:F2"/>
    <mergeCell ref="A4:F4"/>
    <mergeCell ref="A7:F7"/>
    <mergeCell ref="A8:D8"/>
    <mergeCell ref="A28:F28"/>
    <mergeCell ref="A10:D10"/>
    <mergeCell ref="A11:D11"/>
    <mergeCell ref="A12:D12"/>
    <mergeCell ref="A13:D13"/>
    <mergeCell ref="A14:E14"/>
    <mergeCell ref="A16:E16"/>
    <mergeCell ref="A18:E18"/>
    <mergeCell ref="A20:D20"/>
    <mergeCell ref="A22:E22"/>
    <mergeCell ref="A25:E25"/>
    <mergeCell ref="A26:F26"/>
  </mergeCells>
  <printOptions horizontalCentered="1"/>
  <pageMargins left="0.7" right="0.7" top="1.5536458333333334" bottom="0.75" header="0.3" footer="0.3"/>
  <pageSetup paperSize="9" scale="95" orientation="portrait" r:id="rId1"/>
  <headerFooter alignWithMargins="0">
    <oddHeader>&amp;L&amp;G&amp;C&amp;"Arial,Normal"&amp;12Estado do Rio de Janeiro
&amp;"Arial,Negrito"PREFEITURA MUNICIPAL DE CARMO&amp;"Arial,Normal"
Secretaria Municipal de Meio Ambiente e Defesa Civil</oddHeader>
  </headerFooter>
  <colBreaks count="1" manualBreakCount="1">
    <brk id="6" max="1048575"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499984740745262"/>
    <pageSetUpPr fitToPage="1"/>
  </sheetPr>
  <dimension ref="A1:H77"/>
  <sheetViews>
    <sheetView showGridLines="0" view="pageBreakPreview" zoomScaleNormal="100" zoomScaleSheetLayoutView="100" workbookViewId="0">
      <selection activeCell="A28" sqref="A28"/>
    </sheetView>
  </sheetViews>
  <sheetFormatPr defaultRowHeight="12.75"/>
  <cols>
    <col min="1" max="1" width="38.5703125" style="99" customWidth="1"/>
    <col min="2" max="2" width="4.5703125" style="99" customWidth="1"/>
    <col min="3" max="3" width="25.140625" style="99" customWidth="1"/>
    <col min="4" max="4" width="2.140625" style="99" bestFit="1" customWidth="1"/>
    <col min="5" max="5" width="15.42578125" style="99" bestFit="1" customWidth="1"/>
    <col min="6" max="6" width="2.140625" style="99" bestFit="1" customWidth="1"/>
    <col min="7" max="7" width="23.140625" style="99" bestFit="1" customWidth="1"/>
    <col min="8" max="8" width="46.140625" style="386" customWidth="1"/>
    <col min="9" max="16384" width="9.140625" style="99"/>
  </cols>
  <sheetData>
    <row r="1" spans="1:8">
      <c r="A1" s="801" t="s">
        <v>340</v>
      </c>
      <c r="B1" s="801"/>
      <c r="C1" s="801"/>
      <c r="D1" s="801"/>
      <c r="E1" s="801"/>
      <c r="F1" s="801"/>
      <c r="G1" s="801"/>
    </row>
    <row r="2" spans="1:8">
      <c r="A2" s="802" t="s">
        <v>341</v>
      </c>
      <c r="B2" s="802"/>
      <c r="C2" s="802"/>
      <c r="D2" s="802" t="s">
        <v>342</v>
      </c>
      <c r="E2" s="802"/>
      <c r="F2" s="802"/>
      <c r="G2" s="802"/>
    </row>
    <row r="3" spans="1:8">
      <c r="A3" s="803" t="e">
        <f>G62</f>
        <v>#REF!</v>
      </c>
      <c r="B3" s="804"/>
      <c r="C3" s="805"/>
      <c r="D3" s="806" t="e">
        <f>A3/'Custos Totais RSS'!F22</f>
        <v>#REF!</v>
      </c>
      <c r="E3" s="806"/>
      <c r="F3" s="806"/>
      <c r="G3" s="806"/>
    </row>
    <row r="4" spans="1:8">
      <c r="A4" s="387"/>
      <c r="B4" s="388"/>
      <c r="C4" s="388"/>
      <c r="D4" s="389"/>
      <c r="E4" s="389"/>
      <c r="F4" s="389"/>
      <c r="G4" s="390"/>
    </row>
    <row r="5" spans="1:8">
      <c r="A5" s="138" t="s">
        <v>631</v>
      </c>
      <c r="B5" s="139"/>
      <c r="C5" s="139"/>
      <c r="D5" s="139"/>
      <c r="E5" s="139"/>
      <c r="F5" s="139"/>
      <c r="G5" s="140"/>
    </row>
    <row r="6" spans="1:8" ht="14.25">
      <c r="A6" s="103" t="s">
        <v>633</v>
      </c>
      <c r="B6" s="101"/>
      <c r="C6" s="101"/>
      <c r="D6" s="101"/>
      <c r="E6" s="101"/>
      <c r="F6" s="101"/>
      <c r="G6" s="102"/>
    </row>
    <row r="7" spans="1:8">
      <c r="A7" s="17" t="e">
        <f>#REF!</f>
        <v>#REF!</v>
      </c>
      <c r="B7" s="104" t="s">
        <v>343</v>
      </c>
      <c r="C7" s="393">
        <v>1</v>
      </c>
      <c r="D7" s="104" t="s">
        <v>344</v>
      </c>
      <c r="E7" s="105" t="e">
        <f>A7*C7</f>
        <v>#REF!</v>
      </c>
      <c r="F7" s="104"/>
      <c r="G7" s="102"/>
    </row>
    <row r="8" spans="1:8">
      <c r="A8" s="106" t="s">
        <v>877</v>
      </c>
      <c r="B8" s="101"/>
      <c r="C8" s="105" t="s">
        <v>345</v>
      </c>
      <c r="D8" s="101"/>
      <c r="E8" s="101"/>
      <c r="F8" s="101"/>
      <c r="G8" s="102"/>
    </row>
    <row r="9" spans="1:8">
      <c r="A9" s="107" t="s">
        <v>346</v>
      </c>
      <c r="B9" s="101"/>
      <c r="C9" s="105" t="s">
        <v>347</v>
      </c>
      <c r="D9" s="101"/>
      <c r="E9" s="101"/>
      <c r="F9" s="101"/>
      <c r="G9" s="102"/>
    </row>
    <row r="10" spans="1:8" ht="14.25">
      <c r="A10" s="394" t="s">
        <v>634</v>
      </c>
      <c r="B10" s="101"/>
      <c r="C10" s="101"/>
      <c r="D10" s="101"/>
      <c r="E10" s="101"/>
      <c r="F10" s="101"/>
      <c r="G10" s="102"/>
    </row>
    <row r="11" spans="1:8">
      <c r="A11" s="17" t="e">
        <f>#REF!</f>
        <v>#REF!</v>
      </c>
      <c r="B11" s="104" t="s">
        <v>343</v>
      </c>
      <c r="C11" s="395">
        <f>(('Dados Gerais RSS'!D33)*1)</f>
        <v>1</v>
      </c>
      <c r="D11" s="104" t="s">
        <v>344</v>
      </c>
      <c r="E11" s="105" t="e">
        <f>A11*C11</f>
        <v>#REF!</v>
      </c>
      <c r="F11" s="101"/>
      <c r="G11" s="102"/>
    </row>
    <row r="12" spans="1:8">
      <c r="A12" s="106" t="s">
        <v>348</v>
      </c>
      <c r="B12" s="101"/>
      <c r="C12" s="105" t="s">
        <v>345</v>
      </c>
      <c r="D12" s="101"/>
      <c r="E12" s="101"/>
      <c r="F12" s="101"/>
      <c r="G12" s="102"/>
      <c r="H12" s="396"/>
    </row>
    <row r="13" spans="1:8">
      <c r="A13" s="109" t="s">
        <v>349</v>
      </c>
      <c r="B13" s="101"/>
      <c r="C13" s="105" t="s">
        <v>347</v>
      </c>
      <c r="D13" s="101"/>
      <c r="E13" s="101"/>
      <c r="F13" s="101"/>
      <c r="G13" s="102"/>
      <c r="H13" s="396"/>
    </row>
    <row r="14" spans="1:8">
      <c r="A14" s="107"/>
      <c r="B14" s="101"/>
      <c r="C14" s="105"/>
      <c r="D14" s="101"/>
      <c r="E14" s="101"/>
      <c r="F14" s="101"/>
      <c r="G14" s="102"/>
    </row>
    <row r="15" spans="1:8">
      <c r="A15" s="105"/>
      <c r="B15" s="101"/>
      <c r="C15" s="105"/>
      <c r="D15" s="101"/>
      <c r="E15" s="101"/>
      <c r="F15" s="101"/>
      <c r="G15" s="102"/>
    </row>
    <row r="16" spans="1:8">
      <c r="A16" s="807" t="s">
        <v>350</v>
      </c>
      <c r="B16" s="808"/>
      <c r="C16" s="808"/>
      <c r="D16" s="808"/>
      <c r="E16" s="808"/>
      <c r="F16" s="808"/>
      <c r="G16" s="110" t="e">
        <f>E11</f>
        <v>#REF!</v>
      </c>
    </row>
    <row r="17" spans="1:7">
      <c r="A17" s="807" t="s">
        <v>351</v>
      </c>
      <c r="B17" s="808"/>
      <c r="C17" s="808"/>
      <c r="D17" s="808"/>
      <c r="E17" s="808"/>
      <c r="F17" s="808"/>
      <c r="G17" s="110" t="e">
        <f>E7</f>
        <v>#REF!</v>
      </c>
    </row>
    <row r="18" spans="1:7">
      <c r="A18" s="105"/>
      <c r="B18" s="101"/>
      <c r="C18" s="105"/>
      <c r="D18" s="101"/>
      <c r="E18" s="101"/>
      <c r="F18" s="101"/>
      <c r="G18" s="102"/>
    </row>
    <row r="19" spans="1:7">
      <c r="A19" s="105"/>
      <c r="B19" s="101"/>
      <c r="C19" s="105"/>
      <c r="D19" s="101"/>
      <c r="E19" s="101"/>
      <c r="F19" s="101"/>
      <c r="G19" s="111">
        <f>C7+C11</f>
        <v>2</v>
      </c>
    </row>
    <row r="20" spans="1:7">
      <c r="A20" s="105"/>
      <c r="B20" s="101"/>
      <c r="C20" s="105"/>
      <c r="D20" s="101"/>
      <c r="E20" s="101"/>
      <c r="F20" s="101"/>
      <c r="G20" s="112" t="s">
        <v>352</v>
      </c>
    </row>
    <row r="21" spans="1:7">
      <c r="A21" s="777" t="s">
        <v>635</v>
      </c>
      <c r="B21" s="778"/>
      <c r="C21" s="778"/>
      <c r="D21" s="778"/>
      <c r="E21" s="778"/>
      <c r="F21" s="778"/>
      <c r="G21" s="779"/>
    </row>
    <row r="22" spans="1:7">
      <c r="A22" s="809" t="s">
        <v>353</v>
      </c>
      <c r="B22" s="810"/>
      <c r="C22" s="810"/>
      <c r="D22" s="810"/>
      <c r="E22" s="810"/>
      <c r="F22" s="810"/>
      <c r="G22" s="811"/>
    </row>
    <row r="23" spans="1:7">
      <c r="A23" s="106"/>
      <c r="B23" s="111"/>
      <c r="C23" s="111"/>
      <c r="D23" s="111"/>
      <c r="E23" s="111"/>
      <c r="F23" s="111"/>
      <c r="G23" s="113"/>
    </row>
    <row r="24" spans="1:7">
      <c r="A24" s="114" t="s">
        <v>354</v>
      </c>
      <c r="B24" s="115"/>
      <c r="C24" s="115" t="s">
        <v>355</v>
      </c>
      <c r="D24" s="115"/>
      <c r="E24" s="115" t="s">
        <v>356</v>
      </c>
      <c r="F24" s="115"/>
      <c r="G24" s="116" t="s">
        <v>357</v>
      </c>
    </row>
    <row r="25" spans="1:7">
      <c r="A25" s="106"/>
      <c r="B25" s="111"/>
      <c r="C25" s="111"/>
      <c r="D25" s="111"/>
      <c r="E25" s="111"/>
      <c r="F25" s="111"/>
      <c r="G25" s="113"/>
    </row>
    <row r="26" spans="1:7">
      <c r="A26" s="118" t="s">
        <v>358</v>
      </c>
      <c r="B26" s="101"/>
      <c r="C26" s="105" t="s">
        <v>359</v>
      </c>
      <c r="D26" s="101"/>
      <c r="E26" s="119">
        <v>0.2</v>
      </c>
      <c r="F26" s="101"/>
      <c r="G26" s="120" t="e">
        <f>TRUNC($G$16*E26,2)</f>
        <v>#REF!</v>
      </c>
    </row>
    <row r="27" spans="1:7">
      <c r="A27" s="118" t="s">
        <v>360</v>
      </c>
      <c r="B27" s="101"/>
      <c r="C27" s="105" t="s">
        <v>359</v>
      </c>
      <c r="D27" s="101"/>
      <c r="E27" s="119">
        <v>1.4999999999999999E-2</v>
      </c>
      <c r="F27" s="101"/>
      <c r="G27" s="120" t="e">
        <f t="shared" ref="G27:G33" si="0">$G$16*E27</f>
        <v>#REF!</v>
      </c>
    </row>
    <row r="28" spans="1:7">
      <c r="A28" s="118" t="s">
        <v>361</v>
      </c>
      <c r="B28" s="101"/>
      <c r="C28" s="105" t="s">
        <v>359</v>
      </c>
      <c r="D28" s="101"/>
      <c r="E28" s="119">
        <v>0.01</v>
      </c>
      <c r="F28" s="101"/>
      <c r="G28" s="120" t="e">
        <f t="shared" si="0"/>
        <v>#REF!</v>
      </c>
    </row>
    <row r="29" spans="1:7">
      <c r="A29" s="118" t="s">
        <v>362</v>
      </c>
      <c r="B29" s="101"/>
      <c r="C29" s="105" t="s">
        <v>359</v>
      </c>
      <c r="D29" s="101"/>
      <c r="E29" s="119">
        <v>2E-3</v>
      </c>
      <c r="F29" s="101"/>
      <c r="G29" s="120" t="e">
        <f t="shared" si="0"/>
        <v>#REF!</v>
      </c>
    </row>
    <row r="30" spans="1:7">
      <c r="A30" s="118" t="s">
        <v>363</v>
      </c>
      <c r="B30" s="101"/>
      <c r="C30" s="105" t="s">
        <v>359</v>
      </c>
      <c r="D30" s="101"/>
      <c r="E30" s="119">
        <v>6.0000000000000001E-3</v>
      </c>
      <c r="F30" s="101"/>
      <c r="G30" s="120" t="e">
        <f t="shared" si="0"/>
        <v>#REF!</v>
      </c>
    </row>
    <row r="31" spans="1:7">
      <c r="A31" s="118" t="s">
        <v>364</v>
      </c>
      <c r="B31" s="101"/>
      <c r="C31" s="105" t="s">
        <v>359</v>
      </c>
      <c r="D31" s="101"/>
      <c r="E31" s="119">
        <v>2.5000000000000001E-2</v>
      </c>
      <c r="F31" s="101"/>
      <c r="G31" s="120" t="e">
        <f t="shared" si="0"/>
        <v>#REF!</v>
      </c>
    </row>
    <row r="32" spans="1:7">
      <c r="A32" s="118" t="s">
        <v>365</v>
      </c>
      <c r="B32" s="101"/>
      <c r="C32" s="105" t="s">
        <v>359</v>
      </c>
      <c r="D32" s="101"/>
      <c r="E32" s="119">
        <v>0.02</v>
      </c>
      <c r="F32" s="101"/>
      <c r="G32" s="120" t="e">
        <f t="shared" si="0"/>
        <v>#REF!</v>
      </c>
    </row>
    <row r="33" spans="1:7">
      <c r="A33" s="118" t="s">
        <v>366</v>
      </c>
      <c r="B33" s="101"/>
      <c r="C33" s="105" t="s">
        <v>359</v>
      </c>
      <c r="D33" s="101"/>
      <c r="E33" s="119">
        <v>0.08</v>
      </c>
      <c r="F33" s="101"/>
      <c r="G33" s="120" t="e">
        <f t="shared" si="0"/>
        <v>#REF!</v>
      </c>
    </row>
    <row r="34" spans="1:7">
      <c r="A34" s="100" t="s">
        <v>367</v>
      </c>
      <c r="B34" s="121"/>
      <c r="C34" s="111"/>
      <c r="D34" s="121"/>
      <c r="E34" s="122">
        <f>SUM(E26:E33)</f>
        <v>0.3580000000000001</v>
      </c>
      <c r="F34" s="121"/>
      <c r="G34" s="113" t="e">
        <f>SUM(G26:G33)</f>
        <v>#REF!</v>
      </c>
    </row>
    <row r="35" spans="1:7">
      <c r="A35" s="100"/>
      <c r="B35" s="121"/>
      <c r="C35" s="111"/>
      <c r="D35" s="121"/>
      <c r="E35" s="122"/>
      <c r="F35" s="121"/>
      <c r="G35" s="113"/>
    </row>
    <row r="36" spans="1:7">
      <c r="A36" s="106" t="s">
        <v>368</v>
      </c>
      <c r="B36" s="121"/>
      <c r="C36" s="111"/>
      <c r="D36" s="121"/>
      <c r="E36" s="122"/>
      <c r="F36" s="121"/>
      <c r="G36" s="113"/>
    </row>
    <row r="37" spans="1:7">
      <c r="A37" s="118" t="s">
        <v>369</v>
      </c>
      <c r="B37" s="101"/>
      <c r="C37" s="105" t="s">
        <v>370</v>
      </c>
      <c r="D37" s="101"/>
      <c r="E37" s="119">
        <v>0.121</v>
      </c>
      <c r="F37" s="101"/>
      <c r="G37" s="120" t="e">
        <f t="shared" ref="G37:G42" si="1">$G$16*E37</f>
        <v>#REF!</v>
      </c>
    </row>
    <row r="38" spans="1:7">
      <c r="A38" s="118" t="s">
        <v>371</v>
      </c>
      <c r="B38" s="101"/>
      <c r="C38" s="105" t="s">
        <v>372</v>
      </c>
      <c r="D38" s="101"/>
      <c r="E38" s="119">
        <v>2.1000000000000001E-2</v>
      </c>
      <c r="F38" s="101"/>
      <c r="G38" s="120" t="e">
        <f t="shared" si="1"/>
        <v>#REF!</v>
      </c>
    </row>
    <row r="39" spans="1:7">
      <c r="A39" s="118" t="s">
        <v>373</v>
      </c>
      <c r="B39" s="101"/>
      <c r="C39" s="105" t="s">
        <v>374</v>
      </c>
      <c r="D39" s="101"/>
      <c r="E39" s="119">
        <v>1.4999999999999999E-2</v>
      </c>
      <c r="F39" s="101"/>
      <c r="G39" s="120" t="e">
        <f t="shared" si="1"/>
        <v>#REF!</v>
      </c>
    </row>
    <row r="40" spans="1:7">
      <c r="A40" s="118" t="s">
        <v>375</v>
      </c>
      <c r="B40" s="101"/>
      <c r="C40" s="105" t="s">
        <v>376</v>
      </c>
      <c r="D40" s="101"/>
      <c r="E40" s="119">
        <v>1E-3</v>
      </c>
      <c r="F40" s="121"/>
      <c r="G40" s="120" t="e">
        <f t="shared" si="1"/>
        <v>#REF!</v>
      </c>
    </row>
    <row r="41" spans="1:7">
      <c r="A41" s="118" t="s">
        <v>377</v>
      </c>
      <c r="B41" s="101"/>
      <c r="C41" s="105" t="s">
        <v>378</v>
      </c>
      <c r="D41" s="101"/>
      <c r="E41" s="119">
        <v>9.0999999999999998E-2</v>
      </c>
      <c r="F41" s="121"/>
      <c r="G41" s="120" t="e">
        <f t="shared" si="1"/>
        <v>#REF!</v>
      </c>
    </row>
    <row r="42" spans="1:7">
      <c r="A42" s="118" t="s">
        <v>379</v>
      </c>
      <c r="B42" s="101"/>
      <c r="C42" s="105" t="s">
        <v>380</v>
      </c>
      <c r="D42" s="101"/>
      <c r="E42" s="119">
        <v>7.0000000000000007E-2</v>
      </c>
      <c r="F42" s="121"/>
      <c r="G42" s="120" t="e">
        <f t="shared" si="1"/>
        <v>#REF!</v>
      </c>
    </row>
    <row r="43" spans="1:7">
      <c r="A43" s="100" t="s">
        <v>381</v>
      </c>
      <c r="B43" s="121"/>
      <c r="C43" s="111"/>
      <c r="D43" s="121"/>
      <c r="E43" s="122">
        <f>SUM(E37:E42)</f>
        <v>0.31899999999999995</v>
      </c>
      <c r="F43" s="121"/>
      <c r="G43" s="113" t="e">
        <f>SUM(G37:G42)</f>
        <v>#REF!</v>
      </c>
    </row>
    <row r="44" spans="1:7">
      <c r="A44" s="100"/>
      <c r="B44" s="121"/>
      <c r="C44" s="111"/>
      <c r="D44" s="121"/>
      <c r="E44" s="122"/>
      <c r="F44" s="121"/>
      <c r="G44" s="113"/>
    </row>
    <row r="45" spans="1:7">
      <c r="A45" s="106" t="s">
        <v>382</v>
      </c>
      <c r="B45" s="121"/>
      <c r="C45" s="111"/>
      <c r="D45" s="121"/>
      <c r="E45" s="122"/>
      <c r="F45" s="121"/>
      <c r="G45" s="113"/>
    </row>
    <row r="46" spans="1:7">
      <c r="A46" s="118" t="s">
        <v>383</v>
      </c>
      <c r="B46" s="101"/>
      <c r="C46" s="105" t="s">
        <v>384</v>
      </c>
      <c r="D46" s="101"/>
      <c r="E46" s="119">
        <v>3.6999999999999998E-2</v>
      </c>
      <c r="F46" s="101"/>
      <c r="G46" s="120" t="e">
        <f>$G$16*E46</f>
        <v>#REF!</v>
      </c>
    </row>
    <row r="47" spans="1:7">
      <c r="A47" s="118" t="s">
        <v>383</v>
      </c>
      <c r="B47" s="101"/>
      <c r="C47" s="105" t="s">
        <v>385</v>
      </c>
      <c r="D47" s="101"/>
      <c r="E47" s="119">
        <v>8.9999999999999993E-3</v>
      </c>
      <c r="F47" s="101"/>
      <c r="G47" s="120" t="e">
        <f>$G$16*E47</f>
        <v>#REF!</v>
      </c>
    </row>
    <row r="48" spans="1:7">
      <c r="A48" s="118" t="s">
        <v>386</v>
      </c>
      <c r="B48" s="101"/>
      <c r="C48" s="105" t="s">
        <v>387</v>
      </c>
      <c r="D48" s="101"/>
      <c r="E48" s="119">
        <v>7.0000000000000001E-3</v>
      </c>
      <c r="F48" s="101"/>
      <c r="G48" s="120" t="e">
        <f>$G$16*E48</f>
        <v>#REF!</v>
      </c>
    </row>
    <row r="49" spans="1:8">
      <c r="A49" s="118" t="s">
        <v>388</v>
      </c>
      <c r="B49" s="101"/>
      <c r="C49" s="105" t="s">
        <v>389</v>
      </c>
      <c r="D49" s="101"/>
      <c r="E49" s="119">
        <v>1.7999999999999999E-2</v>
      </c>
      <c r="F49" s="101"/>
      <c r="G49" s="120" t="e">
        <f>$G$16*E49</f>
        <v>#REF!</v>
      </c>
    </row>
    <row r="50" spans="1:8">
      <c r="A50" s="100" t="s">
        <v>390</v>
      </c>
      <c r="B50" s="121"/>
      <c r="C50" s="111"/>
      <c r="D50" s="121"/>
      <c r="E50" s="122">
        <f>SUM(E46:E49)</f>
        <v>7.0999999999999994E-2</v>
      </c>
      <c r="F50" s="121"/>
      <c r="G50" s="113" t="e">
        <f>SUM(G46:G49)</f>
        <v>#REF!</v>
      </c>
    </row>
    <row r="51" spans="1:8">
      <c r="A51" s="118"/>
      <c r="B51" s="101"/>
      <c r="C51" s="105"/>
      <c r="D51" s="101"/>
      <c r="E51" s="119"/>
      <c r="F51" s="101"/>
      <c r="G51" s="120"/>
    </row>
    <row r="52" spans="1:8">
      <c r="A52" s="106" t="s">
        <v>391</v>
      </c>
      <c r="B52" s="101"/>
      <c r="C52" s="105"/>
      <c r="D52" s="101"/>
      <c r="E52" s="119"/>
      <c r="F52" s="101"/>
      <c r="G52" s="120"/>
    </row>
    <row r="53" spans="1:8">
      <c r="A53" s="118" t="s">
        <v>392</v>
      </c>
      <c r="B53" s="101"/>
      <c r="C53" s="105" t="s">
        <v>393</v>
      </c>
      <c r="D53" s="101"/>
      <c r="E53" s="119">
        <v>0.11700000000000001</v>
      </c>
      <c r="F53" s="101"/>
      <c r="G53" s="120" t="e">
        <f>$G$16*E53</f>
        <v>#REF!</v>
      </c>
    </row>
    <row r="54" spans="1:8">
      <c r="A54" s="100" t="s">
        <v>394</v>
      </c>
      <c r="B54" s="121"/>
      <c r="C54" s="121"/>
      <c r="D54" s="121"/>
      <c r="E54" s="122">
        <f>SUM(E53)</f>
        <v>0.11700000000000001</v>
      </c>
      <c r="F54" s="101"/>
      <c r="G54" s="113" t="e">
        <f>SUM(G53)</f>
        <v>#REF!</v>
      </c>
    </row>
    <row r="55" spans="1:8">
      <c r="A55" s="118"/>
      <c r="B55" s="101"/>
      <c r="C55" s="101"/>
      <c r="D55" s="101"/>
      <c r="E55" s="101"/>
      <c r="F55" s="101"/>
      <c r="G55" s="123"/>
    </row>
    <row r="56" spans="1:8" ht="15">
      <c r="A56" s="124" t="s">
        <v>395</v>
      </c>
      <c r="B56" s="20"/>
      <c r="C56" s="111" t="e">
        <f>G16</f>
        <v>#REF!</v>
      </c>
      <c r="D56" s="125" t="s">
        <v>343</v>
      </c>
      <c r="E56" s="126">
        <f>E54+E50+E43+E34</f>
        <v>0.86499999999999999</v>
      </c>
      <c r="F56" s="125" t="s">
        <v>344</v>
      </c>
      <c r="G56" s="113" t="e">
        <f>G54+G50+G43+G34</f>
        <v>#REF!</v>
      </c>
    </row>
    <row r="57" spans="1:8">
      <c r="A57" s="127"/>
      <c r="B57" s="15"/>
      <c r="C57" s="128" t="s">
        <v>396</v>
      </c>
      <c r="D57" s="15"/>
      <c r="E57" s="13" t="s">
        <v>397</v>
      </c>
      <c r="F57" s="15"/>
      <c r="G57" s="129"/>
    </row>
    <row r="58" spans="1:8">
      <c r="A58" s="127"/>
      <c r="B58" s="15"/>
      <c r="C58" s="26"/>
      <c r="D58" s="15"/>
      <c r="E58" s="15"/>
      <c r="F58" s="15"/>
      <c r="G58" s="129"/>
    </row>
    <row r="59" spans="1:8" ht="15">
      <c r="A59" s="130" t="s">
        <v>398</v>
      </c>
      <c r="B59" s="101"/>
      <c r="C59" s="105" t="e">
        <f>C56+G17</f>
        <v>#REF!</v>
      </c>
      <c r="D59" s="104" t="s">
        <v>399</v>
      </c>
      <c r="E59" s="105" t="e">
        <f>G56</f>
        <v>#REF!</v>
      </c>
      <c r="F59" s="104" t="s">
        <v>344</v>
      </c>
      <c r="G59" s="113" t="e">
        <f>C59+E59</f>
        <v>#REF!</v>
      </c>
    </row>
    <row r="60" spans="1:8">
      <c r="A60" s="107"/>
      <c r="B60" s="131"/>
      <c r="C60" s="131" t="s">
        <v>636</v>
      </c>
      <c r="D60" s="101"/>
      <c r="E60" s="105" t="s">
        <v>400</v>
      </c>
      <c r="F60" s="101"/>
      <c r="G60" s="132"/>
    </row>
    <row r="61" spans="1:8">
      <c r="A61" s="107"/>
      <c r="B61" s="131"/>
      <c r="C61" s="131"/>
      <c r="D61" s="101"/>
      <c r="E61" s="105"/>
      <c r="F61" s="101"/>
      <c r="G61" s="132"/>
    </row>
    <row r="62" spans="1:8" ht="15">
      <c r="A62" s="130" t="s">
        <v>401</v>
      </c>
      <c r="B62" s="101"/>
      <c r="C62" s="105">
        <f>'Dados Gerais RSS'!D12</f>
        <v>260</v>
      </c>
      <c r="D62" s="104"/>
      <c r="E62" s="105" t="e">
        <f>TRUNC(G59/'Dados Gerais RSS'!D13,2)</f>
        <v>#REF!</v>
      </c>
      <c r="F62" s="104"/>
      <c r="G62" s="113" t="e">
        <f>E62*C62</f>
        <v>#REF!</v>
      </c>
      <c r="H62" s="386" t="e">
        <f>G16*E56</f>
        <v>#REF!</v>
      </c>
    </row>
    <row r="63" spans="1:8">
      <c r="A63" s="107"/>
      <c r="B63" s="131"/>
      <c r="C63" s="131" t="str">
        <f>'Dados Gerais RSS'!C12</f>
        <v>Dias Coleta Anual</v>
      </c>
      <c r="D63" s="101"/>
      <c r="E63" s="105" t="s">
        <v>402</v>
      </c>
      <c r="F63" s="101"/>
      <c r="G63" s="132"/>
    </row>
    <row r="64" spans="1:8">
      <c r="A64" s="133"/>
      <c r="B64" s="134"/>
      <c r="C64" s="134"/>
      <c r="D64" s="135"/>
      <c r="E64" s="136" t="s">
        <v>403</v>
      </c>
      <c r="F64" s="135"/>
      <c r="G64" s="137"/>
    </row>
    <row r="65" spans="1:7" ht="28.5" customHeight="1"/>
    <row r="66" spans="1:7">
      <c r="A66" s="117"/>
    </row>
    <row r="67" spans="1:7" ht="26.25" customHeight="1"/>
    <row r="68" spans="1:7" ht="31.5" customHeight="1">
      <c r="A68" s="790"/>
      <c r="B68" s="790"/>
      <c r="C68" s="790"/>
      <c r="D68" s="790"/>
      <c r="E68" s="790"/>
      <c r="F68" s="790"/>
      <c r="G68" s="790"/>
    </row>
    <row r="69" spans="1:7" ht="30.75" customHeight="1">
      <c r="A69" s="790"/>
      <c r="B69" s="790"/>
      <c r="C69" s="790"/>
      <c r="D69" s="790"/>
      <c r="E69" s="790"/>
      <c r="F69" s="790"/>
      <c r="G69" s="790"/>
    </row>
    <row r="70" spans="1:7">
      <c r="A70" s="790"/>
      <c r="B70" s="790"/>
      <c r="C70" s="790"/>
      <c r="D70" s="790"/>
      <c r="E70" s="790"/>
      <c r="F70" s="790"/>
      <c r="G70" s="790"/>
    </row>
    <row r="73" spans="1:7">
      <c r="A73" s="397"/>
    </row>
    <row r="74" spans="1:7">
      <c r="A74" s="397"/>
    </row>
    <row r="75" spans="1:7">
      <c r="A75" s="397"/>
    </row>
    <row r="76" spans="1:7">
      <c r="A76" s="397"/>
    </row>
    <row r="77" spans="1:7">
      <c r="A77" s="397"/>
    </row>
  </sheetData>
  <mergeCells count="12">
    <mergeCell ref="A70:G70"/>
    <mergeCell ref="A1:G1"/>
    <mergeCell ref="A2:C2"/>
    <mergeCell ref="D2:G2"/>
    <mergeCell ref="A3:C3"/>
    <mergeCell ref="D3:G3"/>
    <mergeCell ref="A17:F17"/>
    <mergeCell ref="A21:G21"/>
    <mergeCell ref="A22:G22"/>
    <mergeCell ref="A68:G68"/>
    <mergeCell ref="A69:G69"/>
    <mergeCell ref="A16:F16"/>
  </mergeCells>
  <printOptions horizontalCentered="1"/>
  <pageMargins left="0.7" right="0.7" top="1.48125" bottom="0.75" header="0.3" footer="0.3"/>
  <pageSetup paperSize="9" scale="79"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1" manualBreakCount="1">
    <brk id="29" max="6"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499984740745262"/>
    <pageSetUpPr fitToPage="1"/>
  </sheetPr>
  <dimension ref="A1:I143"/>
  <sheetViews>
    <sheetView showGridLines="0" view="pageBreakPreview" zoomScale="98" zoomScaleNormal="100" zoomScaleSheetLayoutView="98" workbookViewId="0">
      <selection activeCell="E1" sqref="E1"/>
    </sheetView>
  </sheetViews>
  <sheetFormatPr defaultRowHeight="12.75"/>
  <cols>
    <col min="1" max="1" width="24.85546875" style="99" customWidth="1"/>
    <col min="2" max="2" width="1.85546875" style="99" bestFit="1" customWidth="1"/>
    <col min="3" max="3" width="18" style="99" bestFit="1" customWidth="1"/>
    <col min="4" max="4" width="4.7109375" style="99" bestFit="1" customWidth="1"/>
    <col min="5" max="5" width="21.7109375" style="99" bestFit="1" customWidth="1"/>
    <col min="6" max="6" width="2.140625" style="99" bestFit="1" customWidth="1"/>
    <col min="7" max="7" width="20.42578125" style="99" customWidth="1"/>
    <col min="8" max="16384" width="9.140625" style="99"/>
  </cols>
  <sheetData>
    <row r="1" spans="1:9" s="98" customFormat="1">
      <c r="E1" s="383"/>
      <c r="G1" s="97"/>
      <c r="H1" s="97"/>
      <c r="I1" s="97"/>
    </row>
    <row r="2" spans="1:9" s="98" customFormat="1">
      <c r="A2" s="801" t="s">
        <v>410</v>
      </c>
      <c r="B2" s="801"/>
      <c r="C2" s="801"/>
      <c r="D2" s="801"/>
      <c r="E2" s="801"/>
      <c r="F2" s="801"/>
      <c r="G2" s="801"/>
      <c r="H2" s="97"/>
      <c r="I2" s="97"/>
    </row>
    <row r="3" spans="1:9">
      <c r="A3" s="802" t="s">
        <v>637</v>
      </c>
      <c r="B3" s="802"/>
      <c r="C3" s="802"/>
      <c r="D3" s="802" t="s">
        <v>342</v>
      </c>
      <c r="E3" s="802"/>
      <c r="F3" s="802"/>
      <c r="G3" s="802"/>
    </row>
    <row r="4" spans="1:9">
      <c r="A4" s="803">
        <f>G136</f>
        <v>11401</v>
      </c>
      <c r="B4" s="804"/>
      <c r="C4" s="805"/>
      <c r="D4" s="806" t="e">
        <f>A4/'Custos Totais RSS'!F22</f>
        <v>#REF!</v>
      </c>
      <c r="E4" s="806"/>
      <c r="F4" s="806"/>
      <c r="G4" s="806"/>
    </row>
    <row r="5" spans="1:9" s="141" customFormat="1" ht="12.95" customHeight="1">
      <c r="A5" s="138" t="s">
        <v>411</v>
      </c>
      <c r="B5" s="139"/>
      <c r="C5" s="139"/>
      <c r="D5" s="139"/>
      <c r="E5" s="139"/>
      <c r="F5" s="139"/>
      <c r="G5" s="140"/>
    </row>
    <row r="6" spans="1:9" s="141" customFormat="1" ht="12.95" customHeight="1">
      <c r="A6" s="142" t="s">
        <v>412</v>
      </c>
      <c r="B6" s="101"/>
      <c r="C6" s="101"/>
      <c r="D6" s="101"/>
      <c r="E6" s="101"/>
      <c r="F6" s="101"/>
      <c r="G6" s="102"/>
    </row>
    <row r="7" spans="1:9" s="141" customFormat="1" ht="12.95" customHeight="1">
      <c r="A7" s="143">
        <f>cotacao!E5*2</f>
        <v>176.53333333333333</v>
      </c>
      <c r="B7" s="144" t="s">
        <v>343</v>
      </c>
      <c r="C7" s="145">
        <v>0.25</v>
      </c>
      <c r="D7" s="144" t="s">
        <v>343</v>
      </c>
      <c r="E7" s="146">
        <f>'1.0 - Mão de Obra Direta (MO)'!C7</f>
        <v>1</v>
      </c>
      <c r="F7" s="147" t="s">
        <v>344</v>
      </c>
      <c r="G7" s="148">
        <f>TRUNC(A7*C7*E7,2)</f>
        <v>44.13</v>
      </c>
    </row>
    <row r="8" spans="1:9" s="141" customFormat="1" ht="12.95" customHeight="1">
      <c r="A8" s="149" t="s">
        <v>413</v>
      </c>
      <c r="B8" s="105"/>
      <c r="C8" s="104" t="s">
        <v>414</v>
      </c>
      <c r="D8" s="105"/>
      <c r="E8" s="105" t="s">
        <v>345</v>
      </c>
      <c r="F8" s="101"/>
      <c r="G8" s="102"/>
    </row>
    <row r="9" spans="1:9" s="141" customFormat="1" ht="12.95" customHeight="1">
      <c r="A9" s="107" t="s">
        <v>415</v>
      </c>
      <c r="B9" s="105"/>
      <c r="C9" s="105" t="s">
        <v>416</v>
      </c>
      <c r="D9" s="105"/>
      <c r="E9" s="105" t="s">
        <v>417</v>
      </c>
      <c r="F9" s="101"/>
      <c r="G9" s="102"/>
    </row>
    <row r="10" spans="1:9" s="141" customFormat="1" ht="12.95" customHeight="1">
      <c r="A10" s="107" t="s">
        <v>638</v>
      </c>
      <c r="B10" s="101"/>
      <c r="C10" s="101"/>
      <c r="D10" s="101"/>
      <c r="E10" s="101"/>
      <c r="F10" s="101"/>
      <c r="G10" s="102"/>
    </row>
    <row r="11" spans="1:9" s="141" customFormat="1" ht="12.95" customHeight="1">
      <c r="A11" s="107" t="s">
        <v>795</v>
      </c>
      <c r="B11" s="101"/>
      <c r="C11" s="101"/>
      <c r="D11" s="101"/>
      <c r="E11" s="101"/>
      <c r="F11" s="101"/>
      <c r="G11" s="102"/>
    </row>
    <row r="12" spans="1:9" s="141" customFormat="1" ht="12.95" customHeight="1">
      <c r="A12" s="143">
        <f>+A7</f>
        <v>176.53333333333333</v>
      </c>
      <c r="B12" s="144" t="s">
        <v>343</v>
      </c>
      <c r="C12" s="145">
        <v>0.25</v>
      </c>
      <c r="D12" s="144" t="s">
        <v>343</v>
      </c>
      <c r="E12" s="146">
        <f>'1.0 - Mão de Obra Direta (MO)'!C11</f>
        <v>1</v>
      </c>
      <c r="F12" s="147" t="s">
        <v>344</v>
      </c>
      <c r="G12" s="148">
        <f>TRUNC(A12*C12*E12,2)</f>
        <v>44.13</v>
      </c>
    </row>
    <row r="13" spans="1:9" s="141" customFormat="1" ht="12.95" customHeight="1">
      <c r="A13" s="149" t="s">
        <v>413</v>
      </c>
      <c r="B13" s="105"/>
      <c r="C13" s="104" t="s">
        <v>414</v>
      </c>
      <c r="D13" s="105"/>
      <c r="E13" s="105" t="s">
        <v>345</v>
      </c>
      <c r="F13" s="101"/>
      <c r="G13" s="102"/>
    </row>
    <row r="14" spans="1:9" s="141" customFormat="1" ht="12.95" customHeight="1">
      <c r="A14" s="107" t="s">
        <v>415</v>
      </c>
      <c r="B14" s="105"/>
      <c r="C14" s="105" t="s">
        <v>418</v>
      </c>
      <c r="D14" s="105"/>
      <c r="E14" s="105" t="s">
        <v>419</v>
      </c>
      <c r="F14" s="101"/>
      <c r="G14" s="102"/>
    </row>
    <row r="15" spans="1:9" s="141" customFormat="1" ht="12.95" customHeight="1">
      <c r="A15" s="107" t="s">
        <v>638</v>
      </c>
      <c r="B15" s="101"/>
      <c r="C15" s="101"/>
      <c r="D15" s="101"/>
      <c r="E15" s="101"/>
      <c r="F15" s="101"/>
      <c r="G15" s="102"/>
    </row>
    <row r="16" spans="1:9" s="141" customFormat="1" ht="12.95" customHeight="1">
      <c r="A16" s="107" t="s">
        <v>639</v>
      </c>
      <c r="B16" s="101"/>
      <c r="C16" s="101"/>
      <c r="D16" s="101"/>
      <c r="E16" s="101"/>
      <c r="F16" s="101"/>
      <c r="G16" s="102"/>
    </row>
    <row r="17" spans="1:9" s="141" customFormat="1" ht="12.95" customHeight="1">
      <c r="A17" s="107"/>
      <c r="B17" s="101"/>
      <c r="C17" s="101"/>
      <c r="D17" s="101"/>
      <c r="E17" s="101"/>
      <c r="F17" s="101"/>
      <c r="G17" s="102"/>
    </row>
    <row r="18" spans="1:9" s="141" customFormat="1" ht="12.95" customHeight="1">
      <c r="A18" s="142" t="s">
        <v>420</v>
      </c>
      <c r="B18" s="101"/>
      <c r="C18" s="101"/>
      <c r="D18" s="101"/>
      <c r="E18" s="101"/>
      <c r="F18" s="101"/>
      <c r="G18" s="102"/>
    </row>
    <row r="19" spans="1:9" s="141" customFormat="1" ht="12.95" customHeight="1">
      <c r="A19" s="143">
        <f>cotacao!E8</f>
        <v>48.46</v>
      </c>
      <c r="B19" s="144" t="s">
        <v>343</v>
      </c>
      <c r="C19" s="145">
        <v>0.25</v>
      </c>
      <c r="D19" s="144" t="s">
        <v>343</v>
      </c>
      <c r="E19" s="151">
        <f>E7</f>
        <v>1</v>
      </c>
      <c r="F19" s="147" t="s">
        <v>344</v>
      </c>
      <c r="G19" s="148">
        <f>TRUNC(A19*C19*E19,2)</f>
        <v>12.11</v>
      </c>
    </row>
    <row r="20" spans="1:9" s="141" customFormat="1" ht="12.95" customHeight="1">
      <c r="A20" s="149" t="s">
        <v>421</v>
      </c>
      <c r="B20" s="105"/>
      <c r="C20" s="104" t="s">
        <v>414</v>
      </c>
      <c r="D20" s="105"/>
      <c r="E20" s="105" t="s">
        <v>345</v>
      </c>
      <c r="F20" s="101"/>
      <c r="G20" s="102"/>
    </row>
    <row r="21" spans="1:9" s="141" customFormat="1" ht="12.95" customHeight="1">
      <c r="A21" s="107" t="s">
        <v>16</v>
      </c>
      <c r="B21" s="105"/>
      <c r="C21" s="105" t="s">
        <v>416</v>
      </c>
      <c r="D21" s="105"/>
      <c r="E21" s="105" t="s">
        <v>417</v>
      </c>
      <c r="F21" s="101"/>
      <c r="G21" s="102"/>
    </row>
    <row r="22" spans="1:9" s="141" customFormat="1" ht="12.95" customHeight="1">
      <c r="A22" s="107"/>
      <c r="B22" s="105"/>
      <c r="C22" s="105"/>
      <c r="D22" s="105"/>
      <c r="E22" s="105"/>
      <c r="F22" s="101"/>
      <c r="G22" s="102"/>
    </row>
    <row r="23" spans="1:9" s="141" customFormat="1" ht="12.95" customHeight="1">
      <c r="A23" s="143">
        <f>+A19</f>
        <v>48.46</v>
      </c>
      <c r="B23" s="144" t="s">
        <v>343</v>
      </c>
      <c r="C23" s="145">
        <v>0.25</v>
      </c>
      <c r="D23" s="144" t="s">
        <v>343</v>
      </c>
      <c r="E23" s="151">
        <f>E12</f>
        <v>1</v>
      </c>
      <c r="F23" s="147" t="s">
        <v>344</v>
      </c>
      <c r="G23" s="148">
        <f>TRUNC(A23*C23*E23,2)</f>
        <v>12.11</v>
      </c>
    </row>
    <row r="24" spans="1:9" s="141" customFormat="1" ht="12.95" customHeight="1">
      <c r="A24" s="149" t="s">
        <v>421</v>
      </c>
      <c r="B24" s="105"/>
      <c r="C24" s="104" t="s">
        <v>414</v>
      </c>
      <c r="D24" s="105"/>
      <c r="E24" s="105" t="s">
        <v>345</v>
      </c>
      <c r="F24" s="101"/>
      <c r="G24" s="102"/>
    </row>
    <row r="25" spans="1:9" s="141" customFormat="1" ht="12.95" customHeight="1">
      <c r="A25" s="107" t="s">
        <v>16</v>
      </c>
      <c r="B25" s="105"/>
      <c r="C25" s="105" t="s">
        <v>418</v>
      </c>
      <c r="D25" s="105"/>
      <c r="E25" s="105" t="s">
        <v>419</v>
      </c>
      <c r="F25" s="101"/>
      <c r="G25" s="102"/>
    </row>
    <row r="26" spans="1:9" s="141" customFormat="1" ht="12.95" customHeight="1">
      <c r="A26" s="107"/>
      <c r="B26" s="105"/>
      <c r="C26" s="105"/>
      <c r="D26" s="105"/>
      <c r="E26" s="105"/>
      <c r="F26" s="101"/>
      <c r="G26" s="102"/>
    </row>
    <row r="27" spans="1:9" s="141" customFormat="1" ht="12.95" customHeight="1">
      <c r="A27" s="142" t="s">
        <v>640</v>
      </c>
      <c r="B27" s="101"/>
      <c r="C27" s="101"/>
      <c r="D27" s="101"/>
      <c r="E27" s="101"/>
      <c r="F27" s="101"/>
      <c r="G27" s="102"/>
    </row>
    <row r="28" spans="1:9" s="141" customFormat="1" ht="12.95" customHeight="1">
      <c r="A28" s="143">
        <f>cotacao!E26</f>
        <v>27.599999999999998</v>
      </c>
      <c r="B28" s="144" t="s">
        <v>343</v>
      </c>
      <c r="C28" s="145">
        <v>0.16669999999999999</v>
      </c>
      <c r="D28" s="144" t="s">
        <v>343</v>
      </c>
      <c r="E28" s="151">
        <f>E23</f>
        <v>1</v>
      </c>
      <c r="F28" s="147" t="s">
        <v>344</v>
      </c>
      <c r="G28" s="148">
        <f>TRUNC(A28*C28*E28,2)</f>
        <v>4.5999999999999996</v>
      </c>
    </row>
    <row r="29" spans="1:9" s="141" customFormat="1" ht="12.95" customHeight="1">
      <c r="A29" s="149" t="s">
        <v>413</v>
      </c>
      <c r="B29" s="105"/>
      <c r="C29" s="104" t="s">
        <v>414</v>
      </c>
      <c r="D29" s="105"/>
      <c r="E29" s="105" t="s">
        <v>345</v>
      </c>
      <c r="F29" s="101"/>
      <c r="G29" s="102"/>
    </row>
    <row r="30" spans="1:9" s="141" customFormat="1" ht="12.95" customHeight="1">
      <c r="A30" s="107"/>
      <c r="B30" s="105"/>
      <c r="C30" s="105" t="s">
        <v>418</v>
      </c>
      <c r="D30" s="105"/>
      <c r="E30" s="105" t="s">
        <v>419</v>
      </c>
      <c r="F30" s="101"/>
      <c r="G30" s="102"/>
    </row>
    <row r="31" spans="1:9" s="141" customFormat="1" ht="12.95" customHeight="1">
      <c r="A31" s="118"/>
      <c r="B31" s="101"/>
      <c r="C31" s="101"/>
      <c r="D31" s="101"/>
      <c r="E31" s="101"/>
      <c r="F31" s="101"/>
      <c r="G31" s="102"/>
      <c r="I31" s="398"/>
    </row>
    <row r="32" spans="1:9" s="141" customFormat="1" ht="12.95" customHeight="1">
      <c r="A32" s="142" t="s">
        <v>641</v>
      </c>
      <c r="B32" s="101"/>
      <c r="C32" s="101"/>
      <c r="D32" s="101"/>
      <c r="E32" s="101"/>
      <c r="F32" s="101"/>
      <c r="G32" s="102"/>
    </row>
    <row r="33" spans="1:7" s="141" customFormat="1" ht="12.95" customHeight="1">
      <c r="A33" s="143">
        <f>cotacao!E11</f>
        <v>18.599999999999998</v>
      </c>
      <c r="B33" s="144" t="s">
        <v>343</v>
      </c>
      <c r="C33" s="145">
        <v>0.16669999999999999</v>
      </c>
      <c r="D33" s="144" t="s">
        <v>343</v>
      </c>
      <c r="E33" s="151">
        <f>E23</f>
        <v>1</v>
      </c>
      <c r="F33" s="147" t="s">
        <v>344</v>
      </c>
      <c r="G33" s="148">
        <f>TRUNC(A33*C33*E33,2)</f>
        <v>3.1</v>
      </c>
    </row>
    <row r="34" spans="1:7" s="141" customFormat="1" ht="12.95" customHeight="1">
      <c r="A34" s="149" t="s">
        <v>421</v>
      </c>
      <c r="B34" s="105"/>
      <c r="C34" s="104" t="s">
        <v>414</v>
      </c>
      <c r="D34" s="105"/>
      <c r="E34" s="105" t="s">
        <v>345</v>
      </c>
      <c r="F34" s="101"/>
      <c r="G34" s="102"/>
    </row>
    <row r="35" spans="1:7" s="141" customFormat="1" ht="12.95" customHeight="1">
      <c r="A35" s="107" t="s">
        <v>422</v>
      </c>
      <c r="B35" s="105"/>
      <c r="C35" s="105" t="s">
        <v>423</v>
      </c>
      <c r="D35" s="105"/>
      <c r="E35" s="105" t="s">
        <v>642</v>
      </c>
      <c r="F35" s="101"/>
      <c r="G35" s="102"/>
    </row>
    <row r="36" spans="1:7" s="141" customFormat="1" ht="12.95" customHeight="1">
      <c r="A36" s="118"/>
      <c r="B36" s="101"/>
      <c r="C36" s="101"/>
      <c r="D36" s="101"/>
      <c r="E36" s="101"/>
      <c r="F36" s="101"/>
      <c r="G36" s="102"/>
    </row>
    <row r="37" spans="1:7" s="141" customFormat="1" ht="12.95" customHeight="1">
      <c r="A37" s="142" t="s">
        <v>643</v>
      </c>
      <c r="B37" s="101"/>
      <c r="C37" s="101"/>
      <c r="D37" s="101"/>
      <c r="E37" s="101"/>
      <c r="F37" s="101"/>
      <c r="G37" s="102"/>
    </row>
    <row r="38" spans="1:7" s="141" customFormat="1" ht="12.95" customHeight="1">
      <c r="A38" s="143">
        <f>cotacao!E29</f>
        <v>6.5333333333333341</v>
      </c>
      <c r="B38" s="144" t="s">
        <v>343</v>
      </c>
      <c r="C38" s="153">
        <v>0.25</v>
      </c>
      <c r="D38" s="144" t="s">
        <v>343</v>
      </c>
      <c r="E38" s="151">
        <f>E23</f>
        <v>1</v>
      </c>
      <c r="F38" s="147" t="s">
        <v>344</v>
      </c>
      <c r="G38" s="148">
        <f>TRUNC(A38*C38*E38,2)</f>
        <v>1.63</v>
      </c>
    </row>
    <row r="39" spans="1:7" s="141" customFormat="1" ht="12.95" customHeight="1">
      <c r="A39" s="149" t="s">
        <v>421</v>
      </c>
      <c r="B39" s="105"/>
      <c r="C39" s="104" t="s">
        <v>414</v>
      </c>
      <c r="D39" s="105"/>
      <c r="E39" s="105" t="s">
        <v>345</v>
      </c>
      <c r="F39" s="101"/>
      <c r="G39" s="102"/>
    </row>
    <row r="40" spans="1:7" s="141" customFormat="1" ht="12.95" customHeight="1">
      <c r="A40" s="107" t="s">
        <v>644</v>
      </c>
      <c r="B40" s="105"/>
      <c r="C40" s="105" t="s">
        <v>418</v>
      </c>
      <c r="D40" s="105"/>
      <c r="E40" s="105" t="s">
        <v>419</v>
      </c>
      <c r="F40" s="101"/>
      <c r="G40" s="102"/>
    </row>
    <row r="41" spans="1:7" s="141" customFormat="1" ht="12.95" customHeight="1">
      <c r="A41" s="107"/>
      <c r="B41" s="105"/>
      <c r="C41" s="105"/>
      <c r="D41" s="105"/>
      <c r="E41" s="105"/>
      <c r="F41" s="101"/>
      <c r="G41" s="102"/>
    </row>
    <row r="42" spans="1:7" s="141" customFormat="1" ht="12.95" customHeight="1">
      <c r="A42" s="142" t="s">
        <v>797</v>
      </c>
      <c r="B42" s="101"/>
      <c r="C42" s="101"/>
      <c r="D42" s="101"/>
      <c r="E42" s="101"/>
      <c r="F42" s="101"/>
      <c r="G42" s="102"/>
    </row>
    <row r="43" spans="1:7" s="141" customFormat="1" ht="12.95" customHeight="1">
      <c r="A43" s="143">
        <f>cotacao!E14</f>
        <v>15.846666666666669</v>
      </c>
      <c r="B43" s="144" t="s">
        <v>343</v>
      </c>
      <c r="C43" s="153">
        <v>1</v>
      </c>
      <c r="D43" s="144" t="s">
        <v>343</v>
      </c>
      <c r="E43" s="151">
        <f>E33</f>
        <v>1</v>
      </c>
      <c r="F43" s="154" t="s">
        <v>344</v>
      </c>
      <c r="G43" s="148">
        <f>TRUNC(A43*C43*E43,2)</f>
        <v>15.84</v>
      </c>
    </row>
    <row r="44" spans="1:7" s="141" customFormat="1" ht="12.95" customHeight="1">
      <c r="A44" s="149" t="s">
        <v>421</v>
      </c>
      <c r="B44" s="105"/>
      <c r="C44" s="104" t="s">
        <v>414</v>
      </c>
      <c r="D44" s="105"/>
      <c r="E44" s="105" t="s">
        <v>345</v>
      </c>
      <c r="F44" s="101"/>
      <c r="G44" s="102"/>
    </row>
    <row r="45" spans="1:7" s="141" customFormat="1" ht="12.95" customHeight="1">
      <c r="A45" s="107" t="s">
        <v>424</v>
      </c>
      <c r="B45" s="105"/>
      <c r="C45" s="105" t="s">
        <v>418</v>
      </c>
      <c r="D45" s="105"/>
      <c r="E45" s="105" t="s">
        <v>419</v>
      </c>
      <c r="F45" s="101"/>
      <c r="G45" s="102"/>
    </row>
    <row r="46" spans="1:7" s="141" customFormat="1" ht="12.95" customHeight="1">
      <c r="A46" s="118"/>
      <c r="B46" s="101"/>
      <c r="C46" s="101"/>
      <c r="D46" s="101"/>
      <c r="E46" s="101"/>
      <c r="F46" s="101"/>
      <c r="G46" s="102"/>
    </row>
    <row r="47" spans="1:7" s="141" customFormat="1" ht="12.95" customHeight="1">
      <c r="A47" s="142" t="s">
        <v>798</v>
      </c>
      <c r="B47" s="101"/>
      <c r="C47" s="101"/>
      <c r="D47" s="101"/>
      <c r="E47" s="101"/>
      <c r="F47" s="101"/>
      <c r="G47" s="102"/>
    </row>
    <row r="48" spans="1:7" s="141" customFormat="1" ht="12.95" customHeight="1">
      <c r="A48" s="143">
        <f>cotacao!E20</f>
        <v>12.716666666666667</v>
      </c>
      <c r="B48" s="144" t="s">
        <v>343</v>
      </c>
      <c r="C48" s="153">
        <v>0.25</v>
      </c>
      <c r="D48" s="144" t="s">
        <v>343</v>
      </c>
      <c r="E48" s="151">
        <f>E43</f>
        <v>1</v>
      </c>
      <c r="F48" s="147" t="s">
        <v>344</v>
      </c>
      <c r="G48" s="148">
        <f>TRUNC(A48*C48*E48,2)</f>
        <v>3.17</v>
      </c>
    </row>
    <row r="49" spans="1:7" s="141" customFormat="1" ht="12.95" customHeight="1">
      <c r="A49" s="149" t="s">
        <v>413</v>
      </c>
      <c r="B49" s="105"/>
      <c r="C49" s="104" t="s">
        <v>414</v>
      </c>
      <c r="D49" s="105"/>
      <c r="E49" s="105" t="s">
        <v>345</v>
      </c>
      <c r="F49" s="101"/>
      <c r="G49" s="102"/>
    </row>
    <row r="50" spans="1:7" s="141" customFormat="1" ht="12.95" customHeight="1">
      <c r="A50" s="107" t="s">
        <v>425</v>
      </c>
      <c r="B50" s="105"/>
      <c r="C50" s="105" t="s">
        <v>418</v>
      </c>
      <c r="D50" s="105"/>
      <c r="E50" s="105" t="s">
        <v>419</v>
      </c>
      <c r="F50" s="101"/>
      <c r="G50" s="102"/>
    </row>
    <row r="51" spans="1:7" s="141" customFormat="1" ht="12.95" customHeight="1">
      <c r="A51" s="107" t="s">
        <v>426</v>
      </c>
      <c r="B51" s="105"/>
      <c r="C51" s="105"/>
      <c r="D51" s="105"/>
      <c r="E51" s="105"/>
      <c r="F51" s="101"/>
      <c r="G51" s="102"/>
    </row>
    <row r="52" spans="1:7" s="141" customFormat="1" ht="12.95" customHeight="1">
      <c r="A52" s="107"/>
      <c r="B52" s="105"/>
      <c r="C52" s="105"/>
      <c r="D52" s="105"/>
      <c r="E52" s="105"/>
      <c r="F52" s="101"/>
      <c r="G52" s="102"/>
    </row>
    <row r="53" spans="1:7" s="141" customFormat="1" ht="12.95" customHeight="1">
      <c r="A53" s="142" t="s">
        <v>799</v>
      </c>
      <c r="B53" s="101"/>
      <c r="C53" s="101"/>
      <c r="D53" s="101"/>
      <c r="E53" s="101"/>
      <c r="F53" s="101"/>
      <c r="G53" s="102"/>
    </row>
    <row r="54" spans="1:7" s="141" customFormat="1" ht="12.95" customHeight="1">
      <c r="A54" s="143">
        <f>cotacao!E23</f>
        <v>14.950000000000001</v>
      </c>
      <c r="B54" s="144" t="s">
        <v>343</v>
      </c>
      <c r="C54" s="153">
        <v>0.25</v>
      </c>
      <c r="D54" s="144" t="s">
        <v>343</v>
      </c>
      <c r="E54" s="151">
        <f>E43</f>
        <v>1</v>
      </c>
      <c r="F54" s="147" t="s">
        <v>344</v>
      </c>
      <c r="G54" s="148">
        <f>TRUNC(A54*C54*E54,2)</f>
        <v>3.73</v>
      </c>
    </row>
    <row r="55" spans="1:7" s="141" customFormat="1" ht="12.95" customHeight="1">
      <c r="A55" s="149" t="s">
        <v>413</v>
      </c>
      <c r="B55" s="105"/>
      <c r="C55" s="104" t="s">
        <v>414</v>
      </c>
      <c r="D55" s="105"/>
      <c r="E55" s="105" t="s">
        <v>345</v>
      </c>
      <c r="F55" s="101"/>
      <c r="G55" s="102"/>
    </row>
    <row r="56" spans="1:7" s="141" customFormat="1" ht="12.95" customHeight="1">
      <c r="A56" s="107" t="s">
        <v>427</v>
      </c>
      <c r="B56" s="105"/>
      <c r="C56" s="105" t="s">
        <v>418</v>
      </c>
      <c r="D56" s="105"/>
      <c r="E56" s="105" t="s">
        <v>419</v>
      </c>
      <c r="F56" s="101"/>
      <c r="G56" s="102"/>
    </row>
    <row r="57" spans="1:7" s="141" customFormat="1" ht="12.95" customHeight="1">
      <c r="A57" s="107"/>
      <c r="B57" s="105"/>
      <c r="C57" s="105"/>
      <c r="D57" s="105"/>
      <c r="E57" s="105"/>
      <c r="F57" s="101"/>
      <c r="G57" s="102"/>
    </row>
    <row r="58" spans="1:7" s="141" customFormat="1" ht="12.95" customHeight="1">
      <c r="A58" s="155" t="s">
        <v>428</v>
      </c>
      <c r="B58" s="156"/>
      <c r="C58" s="156"/>
      <c r="D58" s="157"/>
      <c r="E58" s="156"/>
      <c r="F58" s="147" t="s">
        <v>344</v>
      </c>
      <c r="G58" s="158">
        <f>G7+G12+G19+G23+G28+G33+G38+G43+G48+G54</f>
        <v>144.54999999999995</v>
      </c>
    </row>
    <row r="59" spans="1:7" s="141" customFormat="1" ht="12.95" customHeight="1">
      <c r="A59" s="159"/>
      <c r="B59" s="135"/>
      <c r="C59" s="135"/>
      <c r="D59" s="160"/>
      <c r="E59" s="135"/>
      <c r="F59" s="160"/>
      <c r="G59" s="161"/>
    </row>
    <row r="60" spans="1:7" s="141" customFormat="1" ht="12.95" customHeight="1">
      <c r="A60" s="162" t="s">
        <v>429</v>
      </c>
      <c r="B60" s="163"/>
      <c r="C60" s="163"/>
      <c r="D60" s="163"/>
      <c r="E60" s="163"/>
      <c r="F60" s="163"/>
      <c r="G60" s="164"/>
    </row>
    <row r="61" spans="1:7" s="141" customFormat="1" ht="12.95" customHeight="1">
      <c r="A61" s="118"/>
      <c r="B61" s="101"/>
      <c r="C61" s="101"/>
      <c r="D61" s="101"/>
      <c r="E61" s="101"/>
      <c r="F61" s="101"/>
      <c r="G61" s="102"/>
    </row>
    <row r="62" spans="1:7" s="141" customFormat="1" ht="12.95" customHeight="1">
      <c r="A62" s="165" t="s">
        <v>800</v>
      </c>
      <c r="B62" s="101"/>
      <c r="C62" s="101"/>
      <c r="D62" s="101"/>
      <c r="E62" s="101"/>
      <c r="F62" s="101"/>
      <c r="G62" s="102"/>
    </row>
    <row r="63" spans="1:7" s="141" customFormat="1" ht="12.95" customHeight="1">
      <c r="A63" s="166">
        <f>cotacao!E50</f>
        <v>16.613333333333333</v>
      </c>
      <c r="B63" s="144" t="s">
        <v>343</v>
      </c>
      <c r="C63" s="167">
        <v>0.33329999999999999</v>
      </c>
      <c r="D63" s="144" t="s">
        <v>343</v>
      </c>
      <c r="E63" s="168">
        <v>1</v>
      </c>
      <c r="F63" s="147" t="s">
        <v>344</v>
      </c>
      <c r="G63" s="148">
        <f>TRUNC(A63*C63*E63,2)</f>
        <v>5.53</v>
      </c>
    </row>
    <row r="64" spans="1:7" s="141" customFormat="1" ht="12.95" customHeight="1">
      <c r="A64" s="107" t="s">
        <v>421</v>
      </c>
      <c r="B64" s="101"/>
      <c r="C64" s="105" t="s">
        <v>414</v>
      </c>
      <c r="D64" s="101"/>
      <c r="E64" s="105" t="s">
        <v>345</v>
      </c>
      <c r="F64" s="101"/>
      <c r="G64" s="120"/>
    </row>
    <row r="65" spans="1:7" s="141" customFormat="1" ht="12.95" customHeight="1">
      <c r="A65" s="107" t="s">
        <v>645</v>
      </c>
      <c r="B65" s="101"/>
      <c r="C65" s="105" t="s">
        <v>423</v>
      </c>
      <c r="D65" s="101"/>
      <c r="E65" s="105" t="s">
        <v>432</v>
      </c>
      <c r="F65" s="101"/>
      <c r="G65" s="120"/>
    </row>
    <row r="66" spans="1:7" s="141" customFormat="1" ht="12.95" customHeight="1">
      <c r="A66" s="118"/>
      <c r="B66" s="101"/>
      <c r="C66" s="101"/>
      <c r="D66" s="101"/>
      <c r="E66" s="101"/>
      <c r="F66" s="101"/>
      <c r="G66" s="102"/>
    </row>
    <row r="67" spans="1:7" s="141" customFormat="1" ht="12.95" customHeight="1">
      <c r="A67" s="142" t="s">
        <v>430</v>
      </c>
      <c r="B67" s="101"/>
      <c r="C67" s="101"/>
      <c r="D67" s="101"/>
      <c r="E67" s="101"/>
      <c r="F67" s="101"/>
      <c r="G67" s="102"/>
    </row>
    <row r="68" spans="1:7" s="141" customFormat="1" ht="12.95" customHeight="1">
      <c r="A68" s="166">
        <f>cotacao!E53</f>
        <v>36.24</v>
      </c>
      <c r="B68" s="144" t="s">
        <v>343</v>
      </c>
      <c r="C68" s="169">
        <v>0.33329999999999999</v>
      </c>
      <c r="D68" s="144" t="s">
        <v>343</v>
      </c>
      <c r="E68" s="168">
        <f>E63</f>
        <v>1</v>
      </c>
      <c r="F68" s="147" t="s">
        <v>344</v>
      </c>
      <c r="G68" s="148">
        <f>TRUNC(A68*C68*E68,2)</f>
        <v>12.07</v>
      </c>
    </row>
    <row r="69" spans="1:7" s="141" customFormat="1" ht="12.95" customHeight="1">
      <c r="A69" s="107" t="s">
        <v>421</v>
      </c>
      <c r="B69" s="101"/>
      <c r="C69" s="105" t="s">
        <v>414</v>
      </c>
      <c r="D69" s="101"/>
      <c r="E69" s="105" t="s">
        <v>345</v>
      </c>
      <c r="F69" s="101"/>
      <c r="G69" s="120"/>
    </row>
    <row r="70" spans="1:7" s="141" customFormat="1" ht="12.95" customHeight="1">
      <c r="A70" s="107" t="s">
        <v>11</v>
      </c>
      <c r="B70" s="101"/>
      <c r="C70" s="105" t="s">
        <v>423</v>
      </c>
      <c r="D70" s="101"/>
      <c r="E70" s="105" t="s">
        <v>432</v>
      </c>
      <c r="F70" s="101"/>
      <c r="G70" s="120"/>
    </row>
    <row r="71" spans="1:7" s="141" customFormat="1" ht="12.95" customHeight="1">
      <c r="A71" s="118"/>
      <c r="B71" s="101"/>
      <c r="C71" s="101"/>
      <c r="D71" s="101"/>
      <c r="E71" s="101"/>
      <c r="F71" s="101"/>
      <c r="G71" s="102"/>
    </row>
    <row r="72" spans="1:7" s="141" customFormat="1" ht="12.95" hidden="1" customHeight="1">
      <c r="A72" s="142" t="s">
        <v>431</v>
      </c>
      <c r="B72" s="101"/>
      <c r="C72" s="101"/>
      <c r="D72" s="101"/>
      <c r="E72" s="101"/>
      <c r="F72" s="101"/>
      <c r="G72" s="102"/>
    </row>
    <row r="73" spans="1:7" s="141" customFormat="1" ht="12.95" hidden="1" customHeight="1">
      <c r="A73" s="166"/>
      <c r="B73" s="144" t="s">
        <v>343</v>
      </c>
      <c r="C73" s="169">
        <v>0.33</v>
      </c>
      <c r="D73" s="144" t="s">
        <v>343</v>
      </c>
      <c r="E73" s="168">
        <f>E68</f>
        <v>1</v>
      </c>
      <c r="F73" s="147" t="s">
        <v>344</v>
      </c>
      <c r="G73" s="148">
        <f>A73*C73*E73</f>
        <v>0</v>
      </c>
    </row>
    <row r="74" spans="1:7" s="141" customFormat="1" ht="12.95" hidden="1" customHeight="1">
      <c r="A74" s="107" t="s">
        <v>421</v>
      </c>
      <c r="B74" s="101"/>
      <c r="C74" s="105" t="s">
        <v>414</v>
      </c>
      <c r="D74" s="101"/>
      <c r="E74" s="105" t="s">
        <v>345</v>
      </c>
      <c r="F74" s="101"/>
      <c r="G74" s="120"/>
    </row>
    <row r="75" spans="1:7" s="141" customFormat="1" ht="12.95" hidden="1" customHeight="1">
      <c r="A75" s="107" t="str">
        <f>A72</f>
        <v>Garfo</v>
      </c>
      <c r="B75" s="101"/>
      <c r="C75" s="105" t="s">
        <v>423</v>
      </c>
      <c r="D75" s="101"/>
      <c r="E75" s="105" t="s">
        <v>432</v>
      </c>
      <c r="F75" s="101"/>
      <c r="G75" s="120"/>
    </row>
    <row r="76" spans="1:7" s="141" customFormat="1" ht="12.95" hidden="1" customHeight="1">
      <c r="A76" s="107"/>
      <c r="B76" s="101"/>
      <c r="C76" s="105"/>
      <c r="D76" s="101"/>
      <c r="E76" s="105"/>
      <c r="F76" s="101"/>
      <c r="G76" s="120"/>
    </row>
    <row r="77" spans="1:7" s="141" customFormat="1" ht="12.95" customHeight="1">
      <c r="A77" s="142" t="s">
        <v>646</v>
      </c>
      <c r="B77" s="101"/>
      <c r="C77" s="101"/>
      <c r="D77" s="101"/>
      <c r="E77" s="101"/>
      <c r="F77" s="101"/>
      <c r="G77" s="102"/>
    </row>
    <row r="78" spans="1:7" s="141" customFormat="1" ht="12.95" customHeight="1">
      <c r="A78" s="166">
        <f>cotacao!E56</f>
        <v>33.496666666666663</v>
      </c>
      <c r="B78" s="144" t="s">
        <v>343</v>
      </c>
      <c r="C78" s="169">
        <v>8.3299999999999999E-2</v>
      </c>
      <c r="D78" s="144" t="s">
        <v>343</v>
      </c>
      <c r="E78" s="168">
        <v>1</v>
      </c>
      <c r="F78" s="147" t="s">
        <v>344</v>
      </c>
      <c r="G78" s="148">
        <f>TRUNC(A78*C78*E78,2)</f>
        <v>2.79</v>
      </c>
    </row>
    <row r="79" spans="1:7" s="141" customFormat="1" ht="12.95" customHeight="1">
      <c r="A79" s="107" t="s">
        <v>433</v>
      </c>
      <c r="B79" s="101"/>
      <c r="C79" s="105" t="s">
        <v>414</v>
      </c>
      <c r="D79" s="101"/>
      <c r="E79" s="105" t="s">
        <v>345</v>
      </c>
      <c r="F79" s="101"/>
      <c r="G79" s="120"/>
    </row>
    <row r="80" spans="1:7" s="141" customFormat="1" ht="12.95" customHeight="1">
      <c r="A80" s="107" t="s">
        <v>434</v>
      </c>
      <c r="B80" s="101"/>
      <c r="C80" s="105" t="s">
        <v>423</v>
      </c>
      <c r="D80" s="101"/>
      <c r="E80" s="105" t="s">
        <v>432</v>
      </c>
      <c r="F80" s="101"/>
      <c r="G80" s="120"/>
    </row>
    <row r="81" spans="1:7" s="141" customFormat="1" ht="12.95" customHeight="1">
      <c r="A81" s="107" t="s">
        <v>647</v>
      </c>
      <c r="B81" s="101"/>
      <c r="C81" s="105"/>
      <c r="D81" s="101"/>
      <c r="E81" s="105"/>
      <c r="F81" s="101"/>
      <c r="G81" s="120"/>
    </row>
    <row r="82" spans="1:7" s="141" customFormat="1" ht="12.95" hidden="1" customHeight="1">
      <c r="A82" s="142" t="s">
        <v>435</v>
      </c>
      <c r="B82" s="101"/>
      <c r="C82" s="101"/>
      <c r="D82" s="101"/>
      <c r="E82" s="101"/>
      <c r="F82" s="101"/>
      <c r="G82" s="102"/>
    </row>
    <row r="83" spans="1:7" s="141" customFormat="1" ht="12.95" hidden="1" customHeight="1">
      <c r="A83" s="166">
        <v>171</v>
      </c>
      <c r="B83" s="144" t="s">
        <v>436</v>
      </c>
      <c r="C83" s="170">
        <v>12</v>
      </c>
      <c r="D83" s="144" t="s">
        <v>343</v>
      </c>
      <c r="E83" s="168">
        <v>0</v>
      </c>
      <c r="F83" s="147" t="s">
        <v>344</v>
      </c>
      <c r="G83" s="148">
        <f>IF(C83&lt;&gt;0,(A83/C83)*E83,0)</f>
        <v>0</v>
      </c>
    </row>
    <row r="84" spans="1:7" s="141" customFormat="1" ht="12.95" hidden="1" customHeight="1">
      <c r="A84" s="107"/>
      <c r="B84" s="101"/>
      <c r="C84" s="105" t="s">
        <v>437</v>
      </c>
      <c r="D84" s="101"/>
      <c r="E84" s="105" t="s">
        <v>345</v>
      </c>
      <c r="F84" s="101"/>
      <c r="G84" s="120"/>
    </row>
    <row r="85" spans="1:7" s="141" customFormat="1" ht="12.95" hidden="1" customHeight="1">
      <c r="A85" s="107" t="s">
        <v>438</v>
      </c>
      <c r="B85" s="101"/>
      <c r="C85" s="105" t="s">
        <v>439</v>
      </c>
      <c r="D85" s="101"/>
      <c r="E85" s="105" t="s">
        <v>432</v>
      </c>
      <c r="F85" s="101"/>
      <c r="G85" s="120"/>
    </row>
    <row r="86" spans="1:7" s="141" customFormat="1" ht="12.95" hidden="1" customHeight="1">
      <c r="A86" s="118"/>
      <c r="B86" s="101"/>
      <c r="C86" s="101"/>
      <c r="D86" s="101"/>
      <c r="E86" s="101"/>
      <c r="F86" s="101"/>
      <c r="G86" s="102"/>
    </row>
    <row r="87" spans="1:7" s="141" customFormat="1" ht="12.95" hidden="1" customHeight="1">
      <c r="A87" s="142" t="s">
        <v>440</v>
      </c>
      <c r="B87" s="101"/>
      <c r="C87" s="101"/>
      <c r="D87" s="101"/>
      <c r="E87" s="101"/>
      <c r="F87" s="101"/>
      <c r="G87" s="102"/>
    </row>
    <row r="88" spans="1:7" s="141" customFormat="1" ht="12.95" hidden="1" customHeight="1">
      <c r="A88" s="171">
        <v>0</v>
      </c>
      <c r="B88" s="144" t="s">
        <v>436</v>
      </c>
      <c r="C88" s="170">
        <v>12</v>
      </c>
      <c r="D88" s="144" t="s">
        <v>343</v>
      </c>
      <c r="E88" s="151">
        <v>0</v>
      </c>
      <c r="F88" s="147" t="s">
        <v>344</v>
      </c>
      <c r="G88" s="148">
        <f>IF(C88&lt;&gt;0,A88/C88*E88,0)</f>
        <v>0</v>
      </c>
    </row>
    <row r="89" spans="1:7" s="141" customFormat="1" ht="12.95" hidden="1" customHeight="1">
      <c r="A89" s="107" t="s">
        <v>441</v>
      </c>
      <c r="B89" s="101"/>
      <c r="C89" s="105" t="s">
        <v>437</v>
      </c>
      <c r="D89" s="101"/>
      <c r="E89" s="105" t="s">
        <v>345</v>
      </c>
      <c r="F89" s="101"/>
      <c r="G89" s="120"/>
    </row>
    <row r="90" spans="1:7" s="141" customFormat="1" ht="12.75" hidden="1" customHeight="1">
      <c r="A90" s="107" t="s">
        <v>442</v>
      </c>
      <c r="B90" s="101"/>
      <c r="C90" s="105" t="s">
        <v>439</v>
      </c>
      <c r="D90" s="101"/>
      <c r="E90" s="105" t="s">
        <v>432</v>
      </c>
      <c r="F90" s="101"/>
      <c r="G90" s="120"/>
    </row>
    <row r="91" spans="1:7" s="141" customFormat="1" ht="12.95" customHeight="1">
      <c r="A91" s="118"/>
      <c r="B91" s="101"/>
      <c r="C91" s="101"/>
      <c r="D91" s="101"/>
      <c r="E91" s="101"/>
      <c r="F91" s="101"/>
      <c r="G91" s="102"/>
    </row>
    <row r="92" spans="1:7" s="141" customFormat="1" ht="12.95" customHeight="1">
      <c r="A92" s="155" t="s">
        <v>443</v>
      </c>
      <c r="B92" s="156"/>
      <c r="C92" s="156"/>
      <c r="D92" s="156"/>
      <c r="E92" s="156"/>
      <c r="F92" s="147"/>
      <c r="G92" s="172">
        <f>G88+G83+G78+G73+G68+G63</f>
        <v>20.39</v>
      </c>
    </row>
    <row r="93" spans="1:7" s="141" customFormat="1" ht="12.95" customHeight="1">
      <c r="A93" s="173"/>
      <c r="B93" s="135"/>
      <c r="C93" s="135"/>
      <c r="D93" s="135"/>
      <c r="E93" s="135"/>
      <c r="F93" s="135"/>
      <c r="G93" s="161"/>
    </row>
    <row r="94" spans="1:7" s="141" customFormat="1" ht="12.95" customHeight="1">
      <c r="A94" s="162" t="s">
        <v>444</v>
      </c>
      <c r="B94" s="163"/>
      <c r="C94" s="163"/>
      <c r="D94" s="163"/>
      <c r="E94" s="163"/>
      <c r="F94" s="163"/>
      <c r="G94" s="164"/>
    </row>
    <row r="95" spans="1:7" s="141" customFormat="1" ht="12.95" hidden="1" customHeight="1">
      <c r="A95" s="138" t="s">
        <v>445</v>
      </c>
      <c r="B95" s="139"/>
      <c r="C95" s="139"/>
      <c r="D95" s="139"/>
      <c r="E95" s="139"/>
      <c r="F95" s="139"/>
      <c r="G95" s="140"/>
    </row>
    <row r="96" spans="1:7" s="141" customFormat="1" ht="12.95" hidden="1" customHeight="1">
      <c r="A96" s="118"/>
      <c r="B96" s="101"/>
      <c r="C96" s="101"/>
      <c r="D96" s="101"/>
      <c r="E96" s="101"/>
      <c r="F96" s="101"/>
      <c r="G96" s="102"/>
    </row>
    <row r="97" spans="1:7" s="141" customFormat="1" ht="12.95" hidden="1" customHeight="1">
      <c r="A97" s="175">
        <v>0</v>
      </c>
      <c r="B97" s="144" t="s">
        <v>343</v>
      </c>
      <c r="C97" s="176">
        <v>0</v>
      </c>
      <c r="D97" s="144" t="s">
        <v>343</v>
      </c>
      <c r="E97" s="151">
        <f>'[18]1.0 - Mão de Obra Direta (MO)'!G139</f>
        <v>2</v>
      </c>
      <c r="F97" s="147" t="s">
        <v>344</v>
      </c>
      <c r="G97" s="148">
        <f>A97*C97*E97</f>
        <v>0</v>
      </c>
    </row>
    <row r="98" spans="1:7" s="141" customFormat="1" ht="12.95" hidden="1" customHeight="1">
      <c r="A98" s="107" t="s">
        <v>452</v>
      </c>
      <c r="B98" s="101"/>
      <c r="C98" s="105" t="s">
        <v>446</v>
      </c>
      <c r="D98" s="101"/>
      <c r="E98" s="105" t="s">
        <v>345</v>
      </c>
      <c r="F98" s="101"/>
      <c r="G98" s="120"/>
    </row>
    <row r="99" spans="1:7" s="141" customFormat="1" ht="12.95" hidden="1" customHeight="1">
      <c r="A99" s="107" t="s">
        <v>454</v>
      </c>
      <c r="B99" s="101"/>
      <c r="C99" s="105" t="s">
        <v>447</v>
      </c>
      <c r="D99" s="101"/>
      <c r="E99" s="105" t="s">
        <v>347</v>
      </c>
      <c r="F99" s="101"/>
      <c r="G99" s="120"/>
    </row>
    <row r="100" spans="1:7" s="141" customFormat="1" ht="12.95" hidden="1" customHeight="1">
      <c r="A100" s="118"/>
      <c r="B100" s="101"/>
      <c r="C100" s="101"/>
      <c r="D100" s="101"/>
      <c r="E100" s="101"/>
      <c r="F100" s="101"/>
      <c r="G100" s="102"/>
    </row>
    <row r="101" spans="1:7" s="141" customFormat="1" ht="12.95" hidden="1" customHeight="1">
      <c r="A101" s="399" t="s">
        <v>648</v>
      </c>
      <c r="B101" s="400"/>
      <c r="C101" s="400"/>
      <c r="D101" s="400"/>
      <c r="E101" s="400"/>
      <c r="F101" s="400"/>
      <c r="G101" s="401"/>
    </row>
    <row r="102" spans="1:7" s="141" customFormat="1" ht="12.95" hidden="1" customHeight="1">
      <c r="A102" s="402"/>
      <c r="B102" s="400"/>
      <c r="C102" s="400"/>
      <c r="D102" s="400"/>
      <c r="E102" s="400"/>
      <c r="F102" s="400"/>
      <c r="G102" s="401"/>
    </row>
    <row r="103" spans="1:7" s="141" customFormat="1" ht="12.95" hidden="1" customHeight="1">
      <c r="A103" s="403">
        <f>'Dados Gerais RSS'!D13</f>
        <v>21</v>
      </c>
      <c r="B103" s="404" t="s">
        <v>343</v>
      </c>
      <c r="C103" s="405"/>
      <c r="D103" s="404" t="s">
        <v>343</v>
      </c>
      <c r="E103" s="406">
        <f>E97</f>
        <v>2</v>
      </c>
      <c r="F103" s="407" t="s">
        <v>344</v>
      </c>
      <c r="G103" s="408">
        <f>A103*C103*E103</f>
        <v>0</v>
      </c>
    </row>
    <row r="104" spans="1:7" s="141" customFormat="1" ht="12.95" hidden="1" customHeight="1">
      <c r="A104" s="409" t="s">
        <v>452</v>
      </c>
      <c r="B104" s="400"/>
      <c r="C104" s="410" t="s">
        <v>446</v>
      </c>
      <c r="D104" s="400"/>
      <c r="E104" s="410" t="s">
        <v>345</v>
      </c>
      <c r="F104" s="400"/>
      <c r="G104" s="411"/>
    </row>
    <row r="105" spans="1:7" s="141" customFormat="1" ht="12.95" hidden="1" customHeight="1">
      <c r="A105" s="409" t="s">
        <v>454</v>
      </c>
      <c r="B105" s="400"/>
      <c r="C105" s="410" t="s">
        <v>447</v>
      </c>
      <c r="D105" s="400"/>
      <c r="E105" s="410" t="s">
        <v>347</v>
      </c>
      <c r="F105" s="400"/>
      <c r="G105" s="411"/>
    </row>
    <row r="106" spans="1:7" s="141" customFormat="1" ht="12.95" hidden="1" customHeight="1">
      <c r="A106" s="118"/>
      <c r="B106" s="101"/>
      <c r="C106" s="101"/>
      <c r="D106" s="101"/>
      <c r="E106" s="101"/>
      <c r="F106" s="101"/>
      <c r="G106" s="102"/>
    </row>
    <row r="107" spans="1:7" s="141" customFormat="1" ht="12.95" hidden="1" customHeight="1">
      <c r="A107" s="177" t="s">
        <v>649</v>
      </c>
      <c r="B107" s="101"/>
      <c r="C107" s="101"/>
      <c r="D107" s="101"/>
      <c r="E107" s="101"/>
      <c r="F107" s="101"/>
      <c r="G107" s="102"/>
    </row>
    <row r="108" spans="1:7" s="141" customFormat="1" ht="12.95" hidden="1" customHeight="1">
      <c r="A108" s="118"/>
      <c r="B108" s="101"/>
      <c r="C108" s="101"/>
      <c r="D108" s="101"/>
      <c r="E108" s="101"/>
      <c r="F108" s="101"/>
      <c r="G108" s="102"/>
    </row>
    <row r="109" spans="1:7" s="141" customFormat="1" ht="12.95" hidden="1" customHeight="1">
      <c r="A109" s="175">
        <v>0</v>
      </c>
      <c r="B109" s="144" t="s">
        <v>343</v>
      </c>
      <c r="C109" s="182">
        <v>0</v>
      </c>
      <c r="D109" s="144" t="s">
        <v>343</v>
      </c>
      <c r="E109" s="151">
        <f>E103</f>
        <v>2</v>
      </c>
      <c r="F109" s="147" t="s">
        <v>344</v>
      </c>
      <c r="G109" s="148">
        <f>A109*C109*E109</f>
        <v>0</v>
      </c>
    </row>
    <row r="110" spans="1:7" s="141" customFormat="1" ht="12.95" hidden="1" customHeight="1">
      <c r="A110" s="412" t="s">
        <v>650</v>
      </c>
      <c r="B110" s="101"/>
      <c r="C110" s="105" t="s">
        <v>453</v>
      </c>
      <c r="D110" s="101"/>
      <c r="E110" s="105" t="s">
        <v>345</v>
      </c>
      <c r="F110" s="101"/>
      <c r="G110" s="120"/>
    </row>
    <row r="111" spans="1:7" s="141" customFormat="1" ht="12.95" hidden="1" customHeight="1">
      <c r="A111" s="107" t="s">
        <v>454</v>
      </c>
      <c r="B111" s="101"/>
      <c r="C111" s="105" t="s">
        <v>651</v>
      </c>
      <c r="D111" s="101"/>
      <c r="E111" s="105" t="s">
        <v>347</v>
      </c>
      <c r="F111" s="101"/>
      <c r="G111" s="120"/>
    </row>
    <row r="112" spans="1:7" s="141" customFormat="1" ht="12.95" customHeight="1">
      <c r="A112" s="107"/>
      <c r="B112" s="101"/>
      <c r="C112" s="105"/>
      <c r="D112" s="101"/>
      <c r="E112" s="105"/>
      <c r="F112" s="101"/>
      <c r="G112" s="120"/>
    </row>
    <row r="113" spans="1:7" s="141" customFormat="1" ht="13.5" hidden="1" customHeight="1">
      <c r="A113" s="177" t="s">
        <v>448</v>
      </c>
      <c r="B113" s="178"/>
      <c r="C113" s="178"/>
      <c r="D113" s="101"/>
      <c r="E113" s="101"/>
      <c r="F113" s="101"/>
      <c r="G113" s="102"/>
    </row>
    <row r="114" spans="1:7" s="141" customFormat="1" ht="12.95" hidden="1" customHeight="1">
      <c r="A114" s="179"/>
      <c r="B114" s="178"/>
      <c r="C114" s="178"/>
      <c r="D114" s="101"/>
      <c r="E114" s="101"/>
      <c r="F114" s="101"/>
      <c r="G114" s="102"/>
    </row>
    <row r="115" spans="1:7" s="141" customFormat="1" ht="12.95" hidden="1" customHeight="1">
      <c r="A115" s="180">
        <v>1</v>
      </c>
      <c r="B115" s="181" t="s">
        <v>343</v>
      </c>
      <c r="C115" s="182"/>
      <c r="D115" s="144" t="s">
        <v>343</v>
      </c>
      <c r="E115" s="151">
        <f>E109</f>
        <v>2</v>
      </c>
      <c r="F115" s="147" t="s">
        <v>344</v>
      </c>
      <c r="G115" s="148">
        <f>A115*C115*E115</f>
        <v>0</v>
      </c>
    </row>
    <row r="116" spans="1:7" s="141" customFormat="1" ht="12.95" hidden="1" customHeight="1">
      <c r="A116" s="107" t="s">
        <v>449</v>
      </c>
      <c r="B116" s="101"/>
      <c r="C116" s="105" t="s">
        <v>446</v>
      </c>
      <c r="D116" s="101"/>
      <c r="E116" s="105" t="s">
        <v>345</v>
      </c>
      <c r="F116" s="101"/>
      <c r="G116" s="120"/>
    </row>
    <row r="117" spans="1:7" s="141" customFormat="1" ht="12.95" hidden="1" customHeight="1">
      <c r="A117" s="107" t="s">
        <v>450</v>
      </c>
      <c r="B117" s="101"/>
      <c r="C117" s="105" t="s">
        <v>451</v>
      </c>
      <c r="D117" s="101"/>
      <c r="E117" s="105" t="s">
        <v>347</v>
      </c>
      <c r="F117" s="101"/>
      <c r="G117" s="120"/>
    </row>
    <row r="118" spans="1:7" s="141" customFormat="1" ht="12.95" hidden="1" customHeight="1">
      <c r="A118" s="107"/>
      <c r="B118" s="101"/>
      <c r="C118" s="105"/>
      <c r="D118" s="101"/>
      <c r="E118" s="105"/>
      <c r="F118" s="101"/>
      <c r="G118" s="120"/>
    </row>
    <row r="119" spans="1:7" s="141" customFormat="1" ht="13.5" customHeight="1">
      <c r="A119" s="100" t="s">
        <v>801</v>
      </c>
      <c r="B119" s="101"/>
      <c r="C119" s="101"/>
      <c r="D119" s="101"/>
      <c r="E119" s="101"/>
      <c r="F119" s="101"/>
      <c r="G119" s="102"/>
    </row>
    <row r="120" spans="1:7" s="141" customFormat="1" ht="12.95" customHeight="1">
      <c r="A120" s="118"/>
      <c r="B120" s="101"/>
      <c r="C120" s="101"/>
      <c r="D120" s="101"/>
      <c r="E120" s="101"/>
      <c r="F120" s="101"/>
      <c r="G120" s="102"/>
    </row>
    <row r="121" spans="1:7" s="141" customFormat="1" ht="12.95" customHeight="1">
      <c r="A121" s="175">
        <f>'Dados Gerais RSS'!D13</f>
        <v>21</v>
      </c>
      <c r="B121" s="144" t="s">
        <v>343</v>
      </c>
      <c r="C121" s="182">
        <f>18</f>
        <v>18</v>
      </c>
      <c r="D121" s="144" t="s">
        <v>343</v>
      </c>
      <c r="E121" s="151">
        <f>'1.0 - Mão de Obra Direta (MO)'!C7+'1.0 - Mão de Obra Direta (MO)'!C11</f>
        <v>2</v>
      </c>
      <c r="F121" s="147" t="s">
        <v>344</v>
      </c>
      <c r="G121" s="148">
        <f>TRUNC(A121*C121*E121,2)</f>
        <v>756</v>
      </c>
    </row>
    <row r="122" spans="1:7" s="141" customFormat="1" ht="12.95" customHeight="1">
      <c r="A122" s="107" t="s">
        <v>452</v>
      </c>
      <c r="B122" s="101"/>
      <c r="C122" s="105" t="s">
        <v>453</v>
      </c>
      <c r="D122" s="101"/>
      <c r="E122" s="105" t="s">
        <v>345</v>
      </c>
      <c r="F122" s="101"/>
      <c r="G122" s="120"/>
    </row>
    <row r="123" spans="1:7" s="141" customFormat="1" ht="12.95" customHeight="1">
      <c r="A123" s="107" t="s">
        <v>454</v>
      </c>
      <c r="B123" s="101"/>
      <c r="C123" s="105"/>
      <c r="D123" s="101"/>
      <c r="E123" s="105" t="s">
        <v>347</v>
      </c>
      <c r="F123" s="101"/>
      <c r="G123" s="120"/>
    </row>
    <row r="124" spans="1:7" s="141" customFormat="1" ht="13.5" customHeight="1">
      <c r="A124" s="107"/>
      <c r="B124" s="101"/>
      <c r="C124" s="105"/>
      <c r="D124" s="101"/>
      <c r="E124" s="105"/>
      <c r="F124" s="101"/>
      <c r="G124" s="120"/>
    </row>
    <row r="125" spans="1:7" s="141" customFormat="1" ht="12.95" customHeight="1">
      <c r="A125" s="107"/>
      <c r="B125" s="101"/>
      <c r="C125" s="105"/>
      <c r="D125" s="101"/>
      <c r="E125" s="105"/>
      <c r="F125" s="101"/>
      <c r="G125" s="120"/>
    </row>
    <row r="126" spans="1:7" s="141" customFormat="1" ht="12.95" customHeight="1">
      <c r="A126" s="107"/>
      <c r="B126" s="101"/>
      <c r="C126" s="105"/>
      <c r="D126" s="101"/>
      <c r="E126" s="105"/>
      <c r="F126" s="101"/>
      <c r="G126" s="120"/>
    </row>
    <row r="127" spans="1:7" s="141" customFormat="1" ht="13.5" hidden="1" customHeight="1">
      <c r="A127" s="177" t="s">
        <v>652</v>
      </c>
      <c r="B127" s="101"/>
      <c r="C127" s="101"/>
      <c r="D127" s="101"/>
      <c r="E127" s="101"/>
      <c r="F127" s="101"/>
      <c r="G127" s="102"/>
    </row>
    <row r="128" spans="1:7" s="141" customFormat="1" ht="12.95" hidden="1" customHeight="1">
      <c r="A128" s="118"/>
      <c r="B128" s="101"/>
      <c r="C128" s="101"/>
      <c r="D128" s="101"/>
      <c r="E128" s="101"/>
      <c r="F128" s="101"/>
      <c r="G128" s="102"/>
    </row>
    <row r="129" spans="1:7" s="141" customFormat="1" ht="12.95" hidden="1" customHeight="1">
      <c r="A129" s="413">
        <v>8.3299999999999999E-2</v>
      </c>
      <c r="B129" s="144" t="s">
        <v>343</v>
      </c>
      <c r="C129" s="182"/>
      <c r="D129" s="144" t="s">
        <v>343</v>
      </c>
      <c r="E129" s="151">
        <f>'[18]1.0 - Mão de Obra Direta (MO)'!C12+'[18]1.0 - Mão de Obra Direta (MO)'!C16</f>
        <v>1</v>
      </c>
      <c r="F129" s="147" t="s">
        <v>344</v>
      </c>
      <c r="G129" s="148">
        <f>A129*C129*E129</f>
        <v>0</v>
      </c>
    </row>
    <row r="130" spans="1:7" s="141" customFormat="1" ht="12.95" hidden="1" customHeight="1">
      <c r="A130" s="107" t="s">
        <v>449</v>
      </c>
      <c r="B130" s="101"/>
      <c r="C130" s="105" t="s">
        <v>453</v>
      </c>
      <c r="D130" s="101"/>
      <c r="E130" s="105" t="s">
        <v>345</v>
      </c>
      <c r="F130" s="101"/>
      <c r="G130" s="120"/>
    </row>
    <row r="131" spans="1:7" s="141" customFormat="1" ht="12.95" hidden="1" customHeight="1">
      <c r="A131" s="107" t="s">
        <v>450</v>
      </c>
      <c r="B131" s="101"/>
      <c r="C131" s="105"/>
      <c r="D131" s="101"/>
      <c r="E131" s="105" t="s">
        <v>347</v>
      </c>
      <c r="F131" s="101"/>
      <c r="G131" s="120"/>
    </row>
    <row r="132" spans="1:7" s="141" customFormat="1" ht="12.95" customHeight="1">
      <c r="A132" s="282" t="s">
        <v>653</v>
      </c>
      <c r="B132" s="183"/>
      <c r="C132" s="183"/>
      <c r="D132" s="183"/>
      <c r="E132" s="183"/>
      <c r="F132" s="414"/>
      <c r="G132" s="184">
        <f>G121</f>
        <v>756</v>
      </c>
    </row>
    <row r="133" spans="1:7" s="141" customFormat="1" ht="12.95" customHeight="1">
      <c r="A133" s="185"/>
      <c r="B133" s="131"/>
      <c r="C133" s="131"/>
      <c r="D133" s="131"/>
      <c r="E133" s="131"/>
      <c r="F133" s="15"/>
      <c r="G133" s="111"/>
    </row>
    <row r="134" spans="1:7" s="141" customFormat="1" ht="12.95" customHeight="1">
      <c r="A134" s="186" t="s">
        <v>455</v>
      </c>
      <c r="B134" s="156"/>
      <c r="C134" s="144"/>
      <c r="D134" s="157"/>
      <c r="E134" s="144"/>
      <c r="F134" s="147"/>
      <c r="G134" s="158">
        <f>G132+G92+G58</f>
        <v>920.93999999999994</v>
      </c>
    </row>
    <row r="135" spans="1:7" s="141" customFormat="1" ht="12.95" customHeight="1">
      <c r="A135" s="185"/>
      <c r="B135" s="131"/>
      <c r="C135" s="131"/>
      <c r="D135" s="131"/>
      <c r="E135" s="131"/>
      <c r="F135" s="15"/>
      <c r="G135" s="111"/>
    </row>
    <row r="136" spans="1:7" s="141" customFormat="1" ht="12.95" customHeight="1">
      <c r="A136" s="186" t="s">
        <v>456</v>
      </c>
      <c r="B136" s="156"/>
      <c r="C136" s="144">
        <f>'Dados Gerais RSS'!D12</f>
        <v>260</v>
      </c>
      <c r="D136" s="157"/>
      <c r="E136" s="144">
        <f>TRUNC(G134/'Dados Gerais RSS'!D13,2)</f>
        <v>43.85</v>
      </c>
      <c r="F136" s="147"/>
      <c r="G136" s="158">
        <f>E136*C136</f>
        <v>11401</v>
      </c>
    </row>
    <row r="137" spans="1:7" s="141" customFormat="1" ht="12.95" customHeight="1">
      <c r="A137" s="185"/>
      <c r="B137" s="131"/>
      <c r="C137" s="105" t="str">
        <f>'Dados Gerais RSS'!C12</f>
        <v>Dias Coleta Anual</v>
      </c>
      <c r="D137" s="131"/>
      <c r="E137" s="131" t="s">
        <v>457</v>
      </c>
      <c r="F137" s="15"/>
      <c r="G137" s="111"/>
    </row>
    <row r="138" spans="1:7" s="141" customFormat="1" ht="12.95" customHeight="1">
      <c r="A138" s="185"/>
      <c r="B138" s="131"/>
      <c r="C138" s="131"/>
      <c r="D138" s="131"/>
      <c r="E138" s="131"/>
      <c r="F138" s="15"/>
      <c r="G138" s="111"/>
    </row>
    <row r="140" spans="1:7">
      <c r="A140" s="815"/>
      <c r="B140" s="812"/>
      <c r="C140" s="812"/>
      <c r="D140" s="812"/>
      <c r="E140" s="812"/>
      <c r="F140" s="812"/>
      <c r="G140" s="812"/>
    </row>
    <row r="141" spans="1:7" ht="12.75" customHeight="1">
      <c r="A141" s="812"/>
      <c r="B141" s="812"/>
      <c r="C141" s="812"/>
      <c r="D141" s="812"/>
      <c r="E141" s="812"/>
      <c r="F141" s="812"/>
      <c r="G141" s="812"/>
    </row>
    <row r="142" spans="1:7" ht="30.75" customHeight="1">
      <c r="A142" s="813"/>
      <c r="B142" s="813"/>
      <c r="C142" s="813"/>
      <c r="D142" s="813"/>
      <c r="E142" s="813"/>
      <c r="F142" s="813"/>
      <c r="G142" s="813"/>
    </row>
    <row r="143" spans="1:7" s="283" customFormat="1">
      <c r="A143" s="814"/>
      <c r="B143" s="814"/>
      <c r="C143" s="814"/>
      <c r="D143" s="814"/>
      <c r="E143" s="814"/>
      <c r="F143" s="814"/>
      <c r="G143" s="814"/>
    </row>
  </sheetData>
  <mergeCells count="9">
    <mergeCell ref="A141:G141"/>
    <mergeCell ref="A142:G142"/>
    <mergeCell ref="A143:G143"/>
    <mergeCell ref="A2:G2"/>
    <mergeCell ref="A3:C3"/>
    <mergeCell ref="D3:G3"/>
    <mergeCell ref="A4:C4"/>
    <mergeCell ref="D4:G4"/>
    <mergeCell ref="A140:G140"/>
  </mergeCells>
  <printOptions horizontalCentered="1"/>
  <pageMargins left="0.70866141732283472" right="0.70866141732283472" top="1.7157291666666667" bottom="0.74803149606299213" header="0.31496062992125984" footer="0.31496062992125984"/>
  <pageSetup paperSize="9" scale="93"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2" manualBreakCount="2">
    <brk id="59" max="6" man="1"/>
    <brk id="137" max="6"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499984740745262"/>
    <pageSetUpPr fitToPage="1"/>
  </sheetPr>
  <dimension ref="A1:K108"/>
  <sheetViews>
    <sheetView showGridLines="0" view="pageBreakPreview" zoomScaleNormal="100" zoomScaleSheetLayoutView="100" workbookViewId="0">
      <selection activeCell="E11" sqref="E11"/>
    </sheetView>
  </sheetViews>
  <sheetFormatPr defaultRowHeight="12.75"/>
  <cols>
    <col min="1" max="1" width="33.42578125" style="99" customWidth="1"/>
    <col min="2" max="2" width="1.85546875" style="99" customWidth="1"/>
    <col min="3" max="3" width="23.85546875" style="99" bestFit="1" customWidth="1"/>
    <col min="4" max="4" width="1.85546875" style="99" customWidth="1"/>
    <col min="5" max="5" width="19.7109375" style="99" bestFit="1" customWidth="1"/>
    <col min="6" max="6" width="2.140625" style="99" customWidth="1"/>
    <col min="7" max="7" width="20.28515625" style="99" customWidth="1"/>
    <col min="8" max="16384" width="9.140625" style="99"/>
  </cols>
  <sheetData>
    <row r="1" spans="1:9" s="98" customFormat="1">
      <c r="A1" s="801" t="s">
        <v>484</v>
      </c>
      <c r="B1" s="801"/>
      <c r="C1" s="801"/>
      <c r="D1" s="801"/>
      <c r="E1" s="801"/>
      <c r="F1" s="801"/>
      <c r="G1" s="801"/>
      <c r="H1" s="97"/>
      <c r="I1" s="97"/>
    </row>
    <row r="2" spans="1:9" s="117" customFormat="1">
      <c r="A2" s="802" t="s">
        <v>637</v>
      </c>
      <c r="B2" s="802"/>
      <c r="C2" s="802"/>
      <c r="D2" s="802" t="s">
        <v>342</v>
      </c>
      <c r="E2" s="802"/>
      <c r="F2" s="802"/>
      <c r="G2" s="802"/>
    </row>
    <row r="3" spans="1:9">
      <c r="A3" s="803">
        <f>G101</f>
        <v>46100.91</v>
      </c>
      <c r="B3" s="804"/>
      <c r="C3" s="805"/>
      <c r="D3" s="806" t="e">
        <f>A3/'Custos Totais RSS'!F22</f>
        <v>#REF!</v>
      </c>
      <c r="E3" s="806"/>
      <c r="F3" s="806"/>
      <c r="G3" s="806"/>
    </row>
    <row r="4" spans="1:9">
      <c r="A4" s="819" t="s">
        <v>485</v>
      </c>
      <c r="B4" s="820"/>
      <c r="C4" s="820"/>
      <c r="D4" s="820"/>
      <c r="E4" s="820"/>
      <c r="F4" s="820"/>
      <c r="G4" s="821"/>
    </row>
    <row r="5" spans="1:9" s="141" customFormat="1" ht="12.95" customHeight="1">
      <c r="A5" s="218"/>
      <c r="B5" s="15"/>
      <c r="C5" s="15"/>
      <c r="D5" s="15"/>
      <c r="E5" s="15"/>
      <c r="F5" s="15"/>
      <c r="G5" s="129"/>
    </row>
    <row r="6" spans="1:9" s="141" customFormat="1" ht="12.95" customHeight="1">
      <c r="A6" s="219" t="s">
        <v>674</v>
      </c>
      <c r="B6" s="15"/>
      <c r="C6" s="20"/>
      <c r="D6" s="15"/>
      <c r="E6" s="15"/>
      <c r="F6" s="15"/>
      <c r="G6" s="129"/>
    </row>
    <row r="7" spans="1:9" s="141" customFormat="1" ht="12.95" hidden="1" customHeight="1">
      <c r="A7" s="220" t="s">
        <v>492</v>
      </c>
      <c r="B7" s="221"/>
      <c r="C7" s="222"/>
      <c r="D7" s="221"/>
      <c r="E7" s="221"/>
      <c r="F7" s="221"/>
      <c r="G7" s="223"/>
    </row>
    <row r="8" spans="1:9" s="141" customFormat="1" ht="12.95" hidden="1" customHeight="1">
      <c r="A8" s="437"/>
      <c r="B8" s="224" t="s">
        <v>343</v>
      </c>
      <c r="C8" s="225">
        <v>0.58799999999999997</v>
      </c>
      <c r="D8" s="224" t="s">
        <v>343</v>
      </c>
      <c r="E8" s="436">
        <f>'[18]Custos Totais'!F16</f>
        <v>0</v>
      </c>
      <c r="F8" s="226" t="s">
        <v>344</v>
      </c>
      <c r="G8" s="227">
        <f>E8*C8*A8</f>
        <v>0</v>
      </c>
    </row>
    <row r="9" spans="1:9" s="141" customFormat="1" ht="12.95" hidden="1" customHeight="1">
      <c r="A9" s="228" t="s">
        <v>673</v>
      </c>
      <c r="B9" s="15"/>
      <c r="C9" s="13" t="s">
        <v>486</v>
      </c>
      <c r="D9" s="15"/>
      <c r="E9" s="13" t="s">
        <v>487</v>
      </c>
      <c r="F9" s="15"/>
      <c r="G9" s="129"/>
    </row>
    <row r="10" spans="1:9" s="141" customFormat="1" ht="12.95" customHeight="1">
      <c r="A10" s="284" t="s">
        <v>513</v>
      </c>
      <c r="B10" s="15"/>
      <c r="C10" s="13" t="s">
        <v>488</v>
      </c>
      <c r="D10" s="15"/>
      <c r="E10" s="13"/>
      <c r="F10" s="15"/>
      <c r="G10" s="129"/>
    </row>
    <row r="11" spans="1:9" s="141" customFormat="1" ht="12.75" customHeight="1">
      <c r="A11" s="713">
        <v>3.609</v>
      </c>
      <c r="B11" s="229" t="s">
        <v>343</v>
      </c>
      <c r="C11" s="230">
        <v>0.1</v>
      </c>
      <c r="D11" s="229" t="s">
        <v>343</v>
      </c>
      <c r="E11" s="151">
        <f>'Dados Gerais RSS'!D20*'Dados Gerais RSS'!D12</f>
        <v>102596</v>
      </c>
      <c r="F11" s="231" t="s">
        <v>344</v>
      </c>
      <c r="G11" s="232">
        <f>TRUNC(E11*C11*A11,2)</f>
        <v>37026.89</v>
      </c>
    </row>
    <row r="12" spans="1:9" s="141" customFormat="1" ht="12.95" customHeight="1">
      <c r="A12" s="228"/>
      <c r="B12" s="15"/>
      <c r="C12" s="13" t="s">
        <v>486</v>
      </c>
      <c r="D12" s="15"/>
      <c r="E12" s="13" t="s">
        <v>487</v>
      </c>
      <c r="F12" s="15"/>
      <c r="G12" s="129"/>
    </row>
    <row r="13" spans="1:9" s="141" customFormat="1" ht="12.95" customHeight="1">
      <c r="A13" s="127" t="s">
        <v>878</v>
      </c>
      <c r="B13" s="15"/>
      <c r="C13" s="13" t="s">
        <v>488</v>
      </c>
      <c r="D13" s="15"/>
      <c r="E13" s="13"/>
      <c r="F13" s="15"/>
      <c r="G13" s="129"/>
    </row>
    <row r="14" spans="1:9" s="141" customFormat="1" ht="12.95" customHeight="1">
      <c r="A14" s="233" t="s">
        <v>672</v>
      </c>
      <c r="B14" s="234"/>
      <c r="C14" s="235"/>
      <c r="D14" s="234"/>
      <c r="E14" s="235"/>
      <c r="F14" s="236" t="s">
        <v>344</v>
      </c>
      <c r="G14" s="116">
        <f>G8+G11</f>
        <v>37026.89</v>
      </c>
    </row>
    <row r="15" spans="1:9" s="15" customFormat="1" ht="12.95" customHeight="1">
      <c r="A15" s="282"/>
      <c r="B15" s="237"/>
      <c r="C15" s="238"/>
      <c r="D15" s="237"/>
      <c r="E15" s="238"/>
      <c r="F15" s="239"/>
      <c r="G15" s="184"/>
    </row>
    <row r="16" spans="1:9" s="141" customFormat="1" ht="12.95" customHeight="1">
      <c r="A16" s="240" t="s">
        <v>671</v>
      </c>
      <c r="B16" s="15"/>
      <c r="C16" s="15"/>
      <c r="D16" s="15"/>
      <c r="E16" s="15"/>
      <c r="F16" s="15"/>
      <c r="G16" s="129"/>
    </row>
    <row r="17" spans="1:11" s="141" customFormat="1" ht="12.95" customHeight="1">
      <c r="A17" s="240"/>
      <c r="B17" s="15"/>
      <c r="C17" s="15"/>
      <c r="D17" s="15"/>
      <c r="E17" s="15"/>
      <c r="F17" s="15"/>
      <c r="G17" s="129"/>
    </row>
    <row r="18" spans="1:11" s="141" customFormat="1" ht="12.95" hidden="1" customHeight="1">
      <c r="A18" s="240" t="s">
        <v>489</v>
      </c>
      <c r="B18" s="15"/>
      <c r="C18" s="15"/>
      <c r="D18" s="15"/>
      <c r="E18" s="15"/>
      <c r="F18" s="15"/>
      <c r="G18" s="129"/>
    </row>
    <row r="19" spans="1:11" s="141" customFormat="1" ht="12.95" hidden="1" customHeight="1">
      <c r="A19" s="143"/>
      <c r="B19" s="241" t="s">
        <v>343</v>
      </c>
      <c r="C19" s="242">
        <v>2E-3</v>
      </c>
      <c r="D19" s="243" t="s">
        <v>343</v>
      </c>
      <c r="E19" s="151">
        <f>'[18]Custos Totais'!F16</f>
        <v>0</v>
      </c>
      <c r="F19" s="231" t="s">
        <v>344</v>
      </c>
      <c r="G19" s="148">
        <f>A19*C19*E19</f>
        <v>0</v>
      </c>
    </row>
    <row r="20" spans="1:11" s="141" customFormat="1" ht="12.95" hidden="1" customHeight="1">
      <c r="A20" s="244" t="s">
        <v>413</v>
      </c>
      <c r="B20" s="13"/>
      <c r="C20" s="13" t="s">
        <v>486</v>
      </c>
      <c r="D20" s="13"/>
      <c r="E20" s="13" t="s">
        <v>487</v>
      </c>
      <c r="F20" s="15"/>
      <c r="G20" s="129"/>
    </row>
    <row r="21" spans="1:11" s="141" customFormat="1" ht="12.95" hidden="1" customHeight="1">
      <c r="A21" s="244" t="s">
        <v>491</v>
      </c>
      <c r="B21" s="13"/>
      <c r="C21" s="13" t="s">
        <v>488</v>
      </c>
      <c r="D21" s="13"/>
      <c r="E21" s="13"/>
      <c r="F21" s="15"/>
      <c r="G21" s="129"/>
    </row>
    <row r="22" spans="1:11" s="141" customFormat="1" ht="12.95" hidden="1" customHeight="1">
      <c r="A22" s="127"/>
      <c r="B22" s="15"/>
      <c r="C22" s="15"/>
      <c r="D22" s="15"/>
      <c r="E22" s="15"/>
      <c r="F22" s="15"/>
      <c r="G22" s="129"/>
    </row>
    <row r="23" spans="1:11" s="141" customFormat="1" ht="12.95" hidden="1" customHeight="1">
      <c r="A23" s="143"/>
      <c r="B23" s="241" t="s">
        <v>343</v>
      </c>
      <c r="C23" s="242">
        <v>6.9999999999999999E-4</v>
      </c>
      <c r="D23" s="241" t="s">
        <v>343</v>
      </c>
      <c r="E23" s="151">
        <f>'[18]Custos Totais'!F16</f>
        <v>0</v>
      </c>
      <c r="F23" s="231" t="s">
        <v>344</v>
      </c>
      <c r="G23" s="148">
        <f>A23*C23*E23</f>
        <v>0</v>
      </c>
    </row>
    <row r="24" spans="1:11" s="141" customFormat="1" ht="12.95" hidden="1" customHeight="1">
      <c r="A24" s="244" t="s">
        <v>413</v>
      </c>
      <c r="B24" s="13"/>
      <c r="C24" s="13" t="s">
        <v>486</v>
      </c>
      <c r="D24" s="13"/>
      <c r="E24" s="13" t="s">
        <v>487</v>
      </c>
      <c r="F24" s="15"/>
      <c r="G24" s="129"/>
    </row>
    <row r="25" spans="1:11" s="141" customFormat="1" ht="12.95" hidden="1" customHeight="1">
      <c r="A25" s="244" t="s">
        <v>670</v>
      </c>
      <c r="B25" s="13"/>
      <c r="C25" s="13" t="s">
        <v>488</v>
      </c>
      <c r="D25" s="13"/>
      <c r="E25" s="13"/>
      <c r="F25" s="15"/>
      <c r="G25" s="129"/>
    </row>
    <row r="26" spans="1:11" s="141" customFormat="1" ht="12.95" hidden="1" customHeight="1">
      <c r="A26" s="127"/>
      <c r="B26" s="15"/>
      <c r="C26" s="15"/>
      <c r="D26" s="15"/>
      <c r="E26" s="15"/>
      <c r="F26" s="15"/>
      <c r="G26" s="129"/>
    </row>
    <row r="27" spans="1:11" s="141" customFormat="1" ht="13.5" hidden="1" customHeight="1">
      <c r="A27" s="143"/>
      <c r="B27" s="144" t="s">
        <v>343</v>
      </c>
      <c r="C27" s="242">
        <v>2E-3</v>
      </c>
      <c r="D27" s="241" t="s">
        <v>343</v>
      </c>
      <c r="E27" s="146">
        <f>'[18]Custos Totais'!F16</f>
        <v>0</v>
      </c>
      <c r="F27" s="231" t="s">
        <v>344</v>
      </c>
      <c r="G27" s="148">
        <f>A27*C27*E27</f>
        <v>0</v>
      </c>
    </row>
    <row r="28" spans="1:11" s="141" customFormat="1" ht="12.95" hidden="1" customHeight="1">
      <c r="A28" s="434" t="s">
        <v>413</v>
      </c>
      <c r="B28" s="13"/>
      <c r="C28" s="13" t="s">
        <v>486</v>
      </c>
      <c r="D28" s="13"/>
      <c r="E28" s="13" t="s">
        <v>487</v>
      </c>
      <c r="F28" s="15"/>
      <c r="G28" s="129"/>
    </row>
    <row r="29" spans="1:11" s="141" customFormat="1" ht="12.95" hidden="1" customHeight="1">
      <c r="A29" s="244" t="s">
        <v>669</v>
      </c>
      <c r="B29" s="13"/>
      <c r="C29" s="13" t="s">
        <v>488</v>
      </c>
      <c r="D29" s="13"/>
      <c r="E29" s="13"/>
      <c r="F29" s="15"/>
      <c r="G29" s="129"/>
    </row>
    <row r="30" spans="1:11" s="141" customFormat="1" ht="12.95" hidden="1" customHeight="1">
      <c r="A30" s="127"/>
      <c r="B30" s="15"/>
      <c r="C30" s="15"/>
      <c r="D30" s="15"/>
      <c r="E30" s="15"/>
      <c r="F30" s="15"/>
      <c r="G30" s="129"/>
      <c r="H30" s="398"/>
    </row>
    <row r="31" spans="1:11" s="141" customFormat="1" ht="12.95" hidden="1" customHeight="1">
      <c r="A31" s="435"/>
      <c r="B31" s="144" t="s">
        <v>343</v>
      </c>
      <c r="C31" s="242">
        <v>4.0000000000000002E-4</v>
      </c>
      <c r="D31" s="144" t="s">
        <v>343</v>
      </c>
      <c r="E31" s="146">
        <f>E27</f>
        <v>0</v>
      </c>
      <c r="F31" s="147" t="s">
        <v>344</v>
      </c>
      <c r="G31" s="148">
        <f>A31*C31*E31</f>
        <v>0</v>
      </c>
    </row>
    <row r="32" spans="1:11" s="141" customFormat="1" ht="12.95" hidden="1" customHeight="1">
      <c r="A32" s="434" t="s">
        <v>668</v>
      </c>
      <c r="B32" s="105"/>
      <c r="C32" s="105" t="s">
        <v>486</v>
      </c>
      <c r="D32" s="105"/>
      <c r="E32" s="105" t="s">
        <v>487</v>
      </c>
      <c r="F32" s="101"/>
      <c r="G32" s="102"/>
      <c r="K32" s="433"/>
    </row>
    <row r="33" spans="1:7" s="141" customFormat="1" ht="12.95" hidden="1" customHeight="1">
      <c r="A33" s="432" t="s">
        <v>667</v>
      </c>
      <c r="B33" s="105"/>
      <c r="C33" s="13" t="s">
        <v>666</v>
      </c>
      <c r="D33" s="105"/>
      <c r="E33" s="105"/>
      <c r="F33" s="101"/>
      <c r="G33" s="102"/>
    </row>
    <row r="34" spans="1:7" s="141" customFormat="1" ht="12.95" hidden="1" customHeight="1">
      <c r="A34" s="245"/>
      <c r="B34" s="101"/>
      <c r="C34" s="101"/>
      <c r="D34" s="101"/>
      <c r="E34" s="101"/>
      <c r="F34" s="101"/>
      <c r="G34" s="102"/>
    </row>
    <row r="35" spans="1:7" s="141" customFormat="1" ht="12.95" customHeight="1">
      <c r="A35" s="246" t="s">
        <v>490</v>
      </c>
      <c r="B35" s="101"/>
      <c r="C35" s="101"/>
      <c r="D35" s="101"/>
      <c r="E35" s="101"/>
      <c r="F35" s="101"/>
      <c r="G35" s="102"/>
    </row>
    <row r="36" spans="1:7" s="141" customFormat="1" ht="12.95" customHeight="1">
      <c r="A36" s="143">
        <v>8.5</v>
      </c>
      <c r="B36" s="241" t="s">
        <v>343</v>
      </c>
      <c r="C36" s="242">
        <v>5.0000000000000001E-4</v>
      </c>
      <c r="D36" s="241" t="s">
        <v>343</v>
      </c>
      <c r="E36" s="146">
        <f>E11</f>
        <v>102596</v>
      </c>
      <c r="F36" s="231" t="s">
        <v>344</v>
      </c>
      <c r="G36" s="148">
        <f>TRUNC(A36*C36*E36,2)</f>
        <v>436.03</v>
      </c>
    </row>
    <row r="37" spans="1:7" s="141" customFormat="1" ht="12.95" customHeight="1">
      <c r="A37" s="244" t="s">
        <v>413</v>
      </c>
      <c r="B37" s="13"/>
      <c r="C37" s="13" t="s">
        <v>486</v>
      </c>
      <c r="D37" s="13"/>
      <c r="E37" s="13" t="s">
        <v>487</v>
      </c>
      <c r="F37" s="15"/>
      <c r="G37" s="129"/>
    </row>
    <row r="38" spans="1:7" s="141" customFormat="1" ht="12.95" customHeight="1">
      <c r="A38" s="244" t="s">
        <v>491</v>
      </c>
      <c r="B38" s="13"/>
      <c r="C38" s="13" t="s">
        <v>488</v>
      </c>
      <c r="D38" s="13">
        <v>0</v>
      </c>
      <c r="E38" s="13"/>
      <c r="F38" s="15"/>
      <c r="G38" s="129"/>
    </row>
    <row r="39" spans="1:7" s="141" customFormat="1" ht="12.75" customHeight="1">
      <c r="A39" s="432" t="s">
        <v>879</v>
      </c>
      <c r="B39" s="101"/>
      <c r="C39" s="101"/>
      <c r="D39" s="101"/>
      <c r="E39" s="101"/>
      <c r="F39" s="101"/>
      <c r="G39" s="102"/>
    </row>
    <row r="40" spans="1:7" s="141" customFormat="1" ht="12.95" customHeight="1">
      <c r="A40" s="282" t="s">
        <v>665</v>
      </c>
      <c r="B40" s="183"/>
      <c r="C40" s="183"/>
      <c r="D40" s="183"/>
      <c r="E40" s="183"/>
      <c r="F40" s="247"/>
      <c r="G40" s="248">
        <f>G19+G23+G27+G31+G36</f>
        <v>436.03</v>
      </c>
    </row>
    <row r="41" spans="1:7" s="141" customFormat="1" ht="12.95" customHeight="1">
      <c r="A41" s="174" t="s">
        <v>664</v>
      </c>
      <c r="B41" s="139"/>
      <c r="C41" s="139"/>
      <c r="D41" s="139"/>
      <c r="E41" s="139"/>
      <c r="F41" s="139"/>
      <c r="G41" s="140"/>
    </row>
    <row r="42" spans="1:7" s="141" customFormat="1" ht="12.95" hidden="1" customHeight="1">
      <c r="A42" s="249" t="s">
        <v>492</v>
      </c>
      <c r="B42" s="135"/>
      <c r="C42" s="135"/>
      <c r="D42" s="135"/>
      <c r="E42" s="135"/>
      <c r="F42" s="135"/>
      <c r="G42" s="137"/>
    </row>
    <row r="43" spans="1:7" s="141" customFormat="1" ht="12.95" hidden="1" customHeight="1">
      <c r="A43" s="250" t="s">
        <v>663</v>
      </c>
      <c r="B43" s="251"/>
      <c r="C43" s="252"/>
      <c r="D43" s="253" t="s">
        <v>343</v>
      </c>
      <c r="E43" s="254">
        <v>6</v>
      </c>
      <c r="F43" s="255" t="s">
        <v>344</v>
      </c>
      <c r="G43" s="256">
        <f>C43*E43</f>
        <v>0</v>
      </c>
    </row>
    <row r="44" spans="1:7" s="141" customFormat="1" ht="12.95" hidden="1" customHeight="1">
      <c r="A44" s="257"/>
      <c r="B44" s="131"/>
      <c r="C44" s="258" t="s">
        <v>493</v>
      </c>
      <c r="D44" s="101"/>
      <c r="E44" s="259" t="s">
        <v>494</v>
      </c>
      <c r="F44" s="101"/>
      <c r="G44" s="102"/>
    </row>
    <row r="45" spans="1:7" s="141" customFormat="1" ht="12.95" hidden="1" customHeight="1">
      <c r="A45" s="118"/>
      <c r="B45" s="101"/>
      <c r="C45" s="178"/>
      <c r="D45" s="101"/>
      <c r="E45" s="260"/>
      <c r="F45" s="101"/>
      <c r="G45" s="102"/>
    </row>
    <row r="46" spans="1:7" s="141" customFormat="1" ht="12.95" hidden="1" customHeight="1">
      <c r="A46" s="261" t="s">
        <v>495</v>
      </c>
      <c r="B46" s="156"/>
      <c r="C46" s="182"/>
      <c r="D46" s="144" t="s">
        <v>343</v>
      </c>
      <c r="E46" s="168">
        <v>6</v>
      </c>
      <c r="F46" s="147" t="s">
        <v>344</v>
      </c>
      <c r="G46" s="148">
        <f>C46*E46</f>
        <v>0</v>
      </c>
    </row>
    <row r="47" spans="1:7" s="141" customFormat="1" ht="12.95" hidden="1" customHeight="1">
      <c r="A47" s="262"/>
      <c r="B47" s="131"/>
      <c r="C47" s="131" t="s">
        <v>496</v>
      </c>
      <c r="D47" s="101"/>
      <c r="E47" s="259" t="s">
        <v>497</v>
      </c>
      <c r="F47" s="101"/>
      <c r="G47" s="102"/>
    </row>
    <row r="48" spans="1:7" s="141" customFormat="1" ht="12.95" hidden="1" customHeight="1">
      <c r="A48" s="118"/>
      <c r="B48" s="101"/>
      <c r="C48" s="101"/>
      <c r="D48" s="101"/>
      <c r="E48" s="260"/>
      <c r="F48" s="101"/>
      <c r="G48" s="102"/>
    </row>
    <row r="49" spans="1:9" s="141" customFormat="1" ht="12.95" hidden="1" customHeight="1">
      <c r="A49" s="261" t="s">
        <v>498</v>
      </c>
      <c r="B49" s="156"/>
      <c r="C49" s="182"/>
      <c r="D49" s="144" t="s">
        <v>343</v>
      </c>
      <c r="E49" s="168">
        <v>6</v>
      </c>
      <c r="F49" s="147" t="s">
        <v>344</v>
      </c>
      <c r="G49" s="148">
        <f>C49*E49</f>
        <v>0</v>
      </c>
      <c r="H49" s="141" t="s">
        <v>499</v>
      </c>
    </row>
    <row r="50" spans="1:9" s="141" customFormat="1" ht="12.95" hidden="1" customHeight="1">
      <c r="A50" s="262"/>
      <c r="B50" s="131"/>
      <c r="C50" s="131" t="s">
        <v>500</v>
      </c>
      <c r="D50" s="101"/>
      <c r="E50" s="259" t="s">
        <v>501</v>
      </c>
      <c r="F50" s="101"/>
      <c r="G50" s="102"/>
    </row>
    <row r="51" spans="1:9" s="141" customFormat="1" ht="12.95" hidden="1" customHeight="1">
      <c r="A51" s="118"/>
      <c r="B51" s="101"/>
      <c r="C51" s="101"/>
      <c r="D51" s="101"/>
      <c r="E51" s="260"/>
      <c r="F51" s="101"/>
      <c r="G51" s="102"/>
    </row>
    <row r="52" spans="1:9" s="141" customFormat="1" ht="12.95" hidden="1" customHeight="1">
      <c r="A52" s="261" t="s">
        <v>502</v>
      </c>
      <c r="B52" s="156"/>
      <c r="C52" s="182"/>
      <c r="D52" s="144" t="s">
        <v>343</v>
      </c>
      <c r="E52" s="168">
        <v>6</v>
      </c>
      <c r="F52" s="147" t="s">
        <v>344</v>
      </c>
      <c r="G52" s="148">
        <f>C52*E52</f>
        <v>0</v>
      </c>
    </row>
    <row r="53" spans="1:9" s="141" customFormat="1" ht="12.95" hidden="1" customHeight="1">
      <c r="A53" s="262"/>
      <c r="B53" s="131"/>
      <c r="C53" s="131" t="s">
        <v>503</v>
      </c>
      <c r="D53" s="101"/>
      <c r="E53" s="259" t="s">
        <v>504</v>
      </c>
      <c r="F53" s="101"/>
      <c r="G53" s="102"/>
    </row>
    <row r="54" spans="1:9" s="141" customFormat="1" ht="12.95" hidden="1" customHeight="1">
      <c r="A54" s="118"/>
      <c r="B54" s="101"/>
      <c r="C54" s="101"/>
      <c r="D54" s="101"/>
      <c r="E54" s="260"/>
      <c r="F54" s="101"/>
      <c r="G54" s="102"/>
    </row>
    <row r="55" spans="1:9" s="141" customFormat="1" ht="12.95" hidden="1" customHeight="1">
      <c r="A55" s="261" t="s">
        <v>505</v>
      </c>
      <c r="B55" s="156"/>
      <c r="C55" s="150"/>
      <c r="D55" s="157" t="s">
        <v>436</v>
      </c>
      <c r="E55" s="168">
        <v>40000</v>
      </c>
      <c r="F55" s="147" t="s">
        <v>344</v>
      </c>
      <c r="G55" s="263">
        <f>IF(E55=0,0,C55/E55)</f>
        <v>0</v>
      </c>
    </row>
    <row r="56" spans="1:9" s="141" customFormat="1" ht="12.95" hidden="1" customHeight="1">
      <c r="A56" s="262"/>
      <c r="B56" s="131"/>
      <c r="C56" s="131" t="s">
        <v>506</v>
      </c>
      <c r="D56" s="101"/>
      <c r="E56" s="260" t="s">
        <v>487</v>
      </c>
      <c r="F56" s="101"/>
      <c r="G56" s="120" t="s">
        <v>507</v>
      </c>
    </row>
    <row r="57" spans="1:9" s="141" customFormat="1" ht="12.95" hidden="1" customHeight="1">
      <c r="A57" s="262"/>
      <c r="B57" s="131"/>
      <c r="C57" s="131" t="s">
        <v>508</v>
      </c>
      <c r="D57" s="101"/>
      <c r="E57" s="260" t="s">
        <v>509</v>
      </c>
      <c r="F57" s="101"/>
      <c r="G57" s="120" t="s">
        <v>510</v>
      </c>
    </row>
    <row r="58" spans="1:9" s="141" customFormat="1" ht="12.95" hidden="1" customHeight="1">
      <c r="A58" s="118"/>
      <c r="B58" s="101"/>
      <c r="C58" s="105"/>
      <c r="D58" s="101"/>
      <c r="E58" s="260"/>
      <c r="F58" s="101"/>
      <c r="G58" s="102"/>
    </row>
    <row r="59" spans="1:9" s="98" customFormat="1" ht="19.5" hidden="1" customHeight="1">
      <c r="A59" s="264"/>
      <c r="B59" s="265"/>
      <c r="C59" s="265"/>
      <c r="D59" s="265"/>
      <c r="E59" s="266"/>
      <c r="F59" s="265"/>
      <c r="G59" s="267"/>
      <c r="H59" s="97"/>
      <c r="I59" s="97"/>
    </row>
    <row r="60" spans="1:9" s="141" customFormat="1" ht="12.95" hidden="1" customHeight="1">
      <c r="A60" s="186" t="s">
        <v>511</v>
      </c>
      <c r="B60" s="156"/>
      <c r="C60" s="268">
        <f>G55</f>
        <v>0</v>
      </c>
      <c r="D60" s="157" t="s">
        <v>343</v>
      </c>
      <c r="E60" s="151">
        <f>'[18]Custos Totais'!F16</f>
        <v>0</v>
      </c>
      <c r="F60" s="147" t="s">
        <v>344</v>
      </c>
      <c r="G60" s="148">
        <f>C60*E60</f>
        <v>0</v>
      </c>
    </row>
    <row r="61" spans="1:9" s="141" customFormat="1" ht="12.95" hidden="1" customHeight="1">
      <c r="A61" s="107"/>
      <c r="B61" s="15"/>
      <c r="C61" s="131" t="s">
        <v>507</v>
      </c>
      <c r="D61" s="101"/>
      <c r="E61" s="105" t="s">
        <v>512</v>
      </c>
      <c r="F61" s="101"/>
      <c r="G61" s="113"/>
    </row>
    <row r="62" spans="1:9" s="141" customFormat="1" ht="12.95" hidden="1" customHeight="1">
      <c r="A62" s="133"/>
      <c r="B62" s="221"/>
      <c r="C62" s="134" t="s">
        <v>510</v>
      </c>
      <c r="D62" s="135"/>
      <c r="E62" s="135"/>
      <c r="F62" s="135"/>
      <c r="G62" s="137"/>
    </row>
    <row r="63" spans="1:9" s="141" customFormat="1" ht="12.95" customHeight="1">
      <c r="A63" s="174" t="s">
        <v>513</v>
      </c>
      <c r="B63" s="139"/>
      <c r="C63" s="139"/>
      <c r="D63" s="139"/>
      <c r="E63" s="139"/>
      <c r="F63" s="139"/>
      <c r="G63" s="140"/>
    </row>
    <row r="64" spans="1:9" s="141" customFormat="1" ht="12.95" customHeight="1">
      <c r="A64" s="261" t="s">
        <v>802</v>
      </c>
      <c r="B64" s="156"/>
      <c r="C64" s="182">
        <v>711.08</v>
      </c>
      <c r="D64" s="144" t="s">
        <v>343</v>
      </c>
      <c r="E64" s="168">
        <v>1</v>
      </c>
      <c r="F64" s="147" t="s">
        <v>344</v>
      </c>
      <c r="G64" s="148">
        <f>TRUNC(C64*E64,2)</f>
        <v>711.08</v>
      </c>
    </row>
    <row r="65" spans="1:7" s="141" customFormat="1" ht="12.95" customHeight="1">
      <c r="A65" s="257"/>
      <c r="B65" s="131"/>
      <c r="C65" s="131" t="s">
        <v>493</v>
      </c>
      <c r="D65" s="101"/>
      <c r="E65" s="259" t="s">
        <v>526</v>
      </c>
      <c r="F65" s="101"/>
      <c r="G65" s="102"/>
    </row>
    <row r="66" spans="1:7" s="141" customFormat="1" ht="12.95" customHeight="1">
      <c r="A66" s="118"/>
      <c r="B66" s="101"/>
      <c r="C66" s="101" t="s">
        <v>880</v>
      </c>
      <c r="D66" s="101"/>
      <c r="E66" s="260"/>
      <c r="F66" s="101"/>
      <c r="G66" s="102"/>
    </row>
    <row r="67" spans="1:7" s="141" customFormat="1" ht="12.95" hidden="1" customHeight="1">
      <c r="A67" s="261" t="s">
        <v>495</v>
      </c>
      <c r="B67" s="156"/>
      <c r="C67" s="176">
        <v>0</v>
      </c>
      <c r="D67" s="144" t="s">
        <v>343</v>
      </c>
      <c r="E67" s="168">
        <f>E64</f>
        <v>1</v>
      </c>
      <c r="F67" s="147" t="s">
        <v>344</v>
      </c>
      <c r="G67" s="148">
        <f>C67*E67</f>
        <v>0</v>
      </c>
    </row>
    <row r="68" spans="1:7" s="141" customFormat="1" ht="12.95" hidden="1" customHeight="1">
      <c r="A68" s="262"/>
      <c r="B68" s="131"/>
      <c r="C68" s="131" t="s">
        <v>496</v>
      </c>
      <c r="D68" s="101"/>
      <c r="E68" s="259" t="s">
        <v>497</v>
      </c>
      <c r="F68" s="101"/>
      <c r="G68" s="102"/>
    </row>
    <row r="69" spans="1:7" s="141" customFormat="1" ht="12.95" hidden="1" customHeight="1">
      <c r="A69" s="118"/>
      <c r="B69" s="101"/>
      <c r="C69" s="101"/>
      <c r="D69" s="101"/>
      <c r="E69" s="260"/>
      <c r="F69" s="101"/>
      <c r="G69" s="102"/>
    </row>
    <row r="70" spans="1:7" s="141" customFormat="1" ht="12.95" customHeight="1">
      <c r="A70" s="261" t="s">
        <v>505</v>
      </c>
      <c r="B70" s="156"/>
      <c r="C70" s="144">
        <f>G67+G64</f>
        <v>711.08</v>
      </c>
      <c r="D70" s="157" t="s">
        <v>436</v>
      </c>
      <c r="E70" s="168">
        <v>30000</v>
      </c>
      <c r="F70" s="147" t="s">
        <v>344</v>
      </c>
      <c r="G70" s="263">
        <f>IF(E70=0,0,C70/E70)</f>
        <v>2.3702666666666667E-2</v>
      </c>
    </row>
    <row r="71" spans="1:7" s="141" customFormat="1" ht="12.95" customHeight="1">
      <c r="A71" s="262"/>
      <c r="B71" s="131"/>
      <c r="C71" s="131" t="s">
        <v>506</v>
      </c>
      <c r="D71" s="101"/>
      <c r="E71" s="260" t="s">
        <v>487</v>
      </c>
      <c r="F71" s="101"/>
      <c r="G71" s="120" t="s">
        <v>507</v>
      </c>
    </row>
    <row r="72" spans="1:7" s="141" customFormat="1" ht="12.95" customHeight="1">
      <c r="A72" s="262"/>
      <c r="B72" s="131"/>
      <c r="C72" s="131" t="s">
        <v>514</v>
      </c>
      <c r="D72" s="101"/>
      <c r="E72" s="260" t="s">
        <v>509</v>
      </c>
      <c r="F72" s="101"/>
      <c r="G72" s="120" t="s">
        <v>510</v>
      </c>
    </row>
    <row r="73" spans="1:7" s="141" customFormat="1" ht="12.95" customHeight="1">
      <c r="A73" s="118"/>
      <c r="B73" s="101"/>
      <c r="C73" s="105"/>
      <c r="D73" s="101"/>
      <c r="E73" s="260"/>
      <c r="F73" s="101"/>
      <c r="G73" s="102"/>
    </row>
    <row r="74" spans="1:7" s="141" customFormat="1" ht="12.95" customHeight="1">
      <c r="A74" s="186" t="s">
        <v>515</v>
      </c>
      <c r="B74" s="156"/>
      <c r="C74" s="268">
        <f>G70</f>
        <v>2.3702666666666667E-2</v>
      </c>
      <c r="D74" s="157" t="s">
        <v>343</v>
      </c>
      <c r="E74" s="151">
        <f>E36</f>
        <v>102596</v>
      </c>
      <c r="F74" s="147" t="s">
        <v>344</v>
      </c>
      <c r="G74" s="148">
        <f>TRUNC(C74*E74,2)</f>
        <v>2431.79</v>
      </c>
    </row>
    <row r="75" spans="1:7" s="141" customFormat="1" ht="12.95" customHeight="1">
      <c r="A75" s="107"/>
      <c r="B75" s="15"/>
      <c r="C75" s="131" t="s">
        <v>507</v>
      </c>
      <c r="D75" s="101"/>
      <c r="E75" s="105" t="s">
        <v>516</v>
      </c>
      <c r="F75" s="101"/>
      <c r="G75" s="113"/>
    </row>
    <row r="76" spans="1:7" s="141" customFormat="1" ht="12.95" customHeight="1">
      <c r="A76" s="107"/>
      <c r="B76" s="131"/>
      <c r="C76" s="105" t="s">
        <v>510</v>
      </c>
      <c r="D76" s="101"/>
      <c r="E76" s="105"/>
      <c r="F76" s="101"/>
      <c r="G76" s="113"/>
    </row>
    <row r="77" spans="1:7" s="141" customFormat="1" ht="12.95" customHeight="1">
      <c r="A77" s="186"/>
      <c r="B77" s="156"/>
      <c r="C77" s="269"/>
      <c r="D77" s="156"/>
      <c r="E77" s="270"/>
      <c r="F77" s="156"/>
      <c r="G77" s="172">
        <f>G60+G74</f>
        <v>2431.79</v>
      </c>
    </row>
    <row r="78" spans="1:7" s="141" customFormat="1" ht="12.95" customHeight="1">
      <c r="A78" s="816" t="s">
        <v>662</v>
      </c>
      <c r="B78" s="817"/>
      <c r="C78" s="817"/>
      <c r="D78" s="817"/>
      <c r="E78" s="817"/>
      <c r="F78" s="817"/>
      <c r="G78" s="818"/>
    </row>
    <row r="79" spans="1:7" s="141" customFormat="1" ht="12.95" customHeight="1">
      <c r="A79" s="218"/>
      <c r="B79" s="15"/>
      <c r="C79" s="15"/>
      <c r="D79" s="15"/>
      <c r="E79" s="15"/>
      <c r="F79" s="15"/>
      <c r="G79" s="129"/>
    </row>
    <row r="80" spans="1:7" s="141" customFormat="1" ht="12.95" hidden="1" customHeight="1">
      <c r="A80" s="152" t="s">
        <v>492</v>
      </c>
      <c r="B80" s="15"/>
      <c r="C80" s="15"/>
      <c r="D80" s="15"/>
      <c r="E80" s="15"/>
      <c r="F80" s="15"/>
      <c r="G80" s="129"/>
    </row>
    <row r="81" spans="1:7" s="141" customFormat="1" ht="12.95" hidden="1" customHeight="1">
      <c r="A81" s="261" t="s">
        <v>517</v>
      </c>
      <c r="B81" s="156"/>
      <c r="C81" s="431">
        <v>8.9999999999999993E-3</v>
      </c>
      <c r="D81" s="157" t="s">
        <v>343</v>
      </c>
      <c r="E81" s="144">
        <f>'Dados Gerais RSS'!D26+'Dados Gerais RSS'!D38</f>
        <v>0</v>
      </c>
      <c r="F81" s="147" t="s">
        <v>344</v>
      </c>
      <c r="G81" s="148">
        <f>C81*E81</f>
        <v>0</v>
      </c>
    </row>
    <row r="82" spans="1:7" s="141" customFormat="1" ht="12.95" hidden="1" customHeight="1">
      <c r="A82" s="118"/>
      <c r="B82" s="15"/>
      <c r="C82" s="131" t="s">
        <v>661</v>
      </c>
      <c r="D82" s="101"/>
      <c r="E82" s="105" t="s">
        <v>518</v>
      </c>
      <c r="F82" s="101"/>
      <c r="G82" s="271" t="s">
        <v>519</v>
      </c>
    </row>
    <row r="83" spans="1:7" s="141" customFormat="1" ht="12.95" hidden="1" customHeight="1">
      <c r="A83" s="118"/>
      <c r="B83" s="15"/>
      <c r="C83" s="131" t="s">
        <v>659</v>
      </c>
      <c r="D83" s="101"/>
      <c r="E83" s="104" t="s">
        <v>521</v>
      </c>
      <c r="F83" s="101"/>
      <c r="G83" s="120" t="s">
        <v>522</v>
      </c>
    </row>
    <row r="84" spans="1:7" s="141" customFormat="1" ht="12.95" hidden="1" customHeight="1">
      <c r="A84" s="118"/>
      <c r="B84" s="101"/>
      <c r="C84" s="105" t="s">
        <v>520</v>
      </c>
      <c r="D84" s="101"/>
      <c r="E84" s="101"/>
      <c r="F84" s="101"/>
      <c r="G84" s="102"/>
    </row>
    <row r="85" spans="1:7" s="141" customFormat="1" ht="12.95" hidden="1" customHeight="1">
      <c r="A85" s="272"/>
      <c r="B85" s="101"/>
      <c r="C85" s="273">
        <f>G81</f>
        <v>0</v>
      </c>
      <c r="D85" s="157" t="s">
        <v>343</v>
      </c>
      <c r="E85" s="151">
        <f>'Dados Gerais RSS'!D27</f>
        <v>0</v>
      </c>
      <c r="F85" s="147" t="s">
        <v>344</v>
      </c>
      <c r="G85" s="148">
        <f>C85*E85</f>
        <v>0</v>
      </c>
    </row>
    <row r="86" spans="1:7" s="141" customFormat="1" ht="12.95" hidden="1" customHeight="1">
      <c r="A86" s="118"/>
      <c r="B86" s="101"/>
      <c r="C86" s="105" t="s">
        <v>657</v>
      </c>
      <c r="D86" s="101"/>
      <c r="E86" s="105" t="s">
        <v>523</v>
      </c>
      <c r="F86" s="101"/>
      <c r="G86" s="113"/>
    </row>
    <row r="87" spans="1:7" s="141" customFormat="1" ht="12.95" customHeight="1">
      <c r="A87" s="249" t="s">
        <v>513</v>
      </c>
      <c r="B87" s="135"/>
      <c r="C87" s="136"/>
      <c r="D87" s="135"/>
      <c r="E87" s="135"/>
      <c r="F87" s="135"/>
      <c r="G87" s="430"/>
    </row>
    <row r="88" spans="1:7" s="141" customFormat="1" ht="12.95" customHeight="1">
      <c r="A88" s="429" t="s">
        <v>517</v>
      </c>
      <c r="B88" s="428"/>
      <c r="C88" s="427">
        <v>8.0000000000000002E-3</v>
      </c>
      <c r="D88" s="426" t="s">
        <v>343</v>
      </c>
      <c r="E88" s="425">
        <f>'Dados Gerais RSS'!D32</f>
        <v>62660</v>
      </c>
      <c r="F88" s="424" t="s">
        <v>344</v>
      </c>
      <c r="G88" s="148">
        <f>TRUNC(C88*E88,2)</f>
        <v>501.28</v>
      </c>
    </row>
    <row r="89" spans="1:7" s="141" customFormat="1" ht="12.95" customHeight="1">
      <c r="A89" s="118"/>
      <c r="B89" s="15"/>
      <c r="C89" s="131" t="s">
        <v>661</v>
      </c>
      <c r="D89" s="101"/>
      <c r="E89" s="105" t="s">
        <v>660</v>
      </c>
      <c r="F89" s="101"/>
      <c r="G89" s="120" t="s">
        <v>519</v>
      </c>
    </row>
    <row r="90" spans="1:7" s="141" customFormat="1" ht="12.95" customHeight="1">
      <c r="A90" s="118"/>
      <c r="B90" s="15"/>
      <c r="C90" s="131" t="s">
        <v>659</v>
      </c>
      <c r="D90" s="101"/>
      <c r="E90" s="104" t="s">
        <v>658</v>
      </c>
      <c r="F90" s="101"/>
      <c r="G90" s="120" t="s">
        <v>522</v>
      </c>
    </row>
    <row r="91" spans="1:7" s="141" customFormat="1" ht="12.95" customHeight="1">
      <c r="A91" s="118"/>
      <c r="B91" s="101"/>
      <c r="C91" s="105" t="s">
        <v>520</v>
      </c>
      <c r="D91" s="101"/>
      <c r="E91" s="101"/>
      <c r="F91" s="101"/>
      <c r="G91" s="102"/>
    </row>
    <row r="92" spans="1:7" s="141" customFormat="1" ht="12.95" customHeight="1">
      <c r="A92" s="272"/>
      <c r="B92" s="101"/>
      <c r="C92" s="273">
        <f>G88</f>
        <v>501.28</v>
      </c>
      <c r="D92" s="157" t="s">
        <v>343</v>
      </c>
      <c r="E92" s="422">
        <f>+'Dados Gerais RSS'!D33</f>
        <v>1</v>
      </c>
      <c r="F92" s="147" t="s">
        <v>344</v>
      </c>
      <c r="G92" s="148">
        <f>TRUNC(C92*E92,2)</f>
        <v>501.28</v>
      </c>
    </row>
    <row r="93" spans="1:7" s="141" customFormat="1" ht="12.95" customHeight="1">
      <c r="A93" s="118"/>
      <c r="B93" s="101"/>
      <c r="C93" s="105" t="s">
        <v>657</v>
      </c>
      <c r="D93" s="101"/>
      <c r="E93" s="105" t="s">
        <v>656</v>
      </c>
      <c r="F93" s="101"/>
      <c r="G93" s="113"/>
    </row>
    <row r="94" spans="1:7" s="141" customFormat="1" ht="12.95" customHeight="1">
      <c r="A94" s="118"/>
      <c r="B94" s="101"/>
      <c r="C94" s="105" t="s">
        <v>522</v>
      </c>
      <c r="D94" s="101"/>
      <c r="E94" s="105"/>
      <c r="F94" s="101"/>
      <c r="G94" s="113"/>
    </row>
    <row r="95" spans="1:7" s="141" customFormat="1" ht="12.95" customHeight="1">
      <c r="A95" s="100"/>
      <c r="B95" s="101"/>
      <c r="C95" s="423" t="s">
        <v>655</v>
      </c>
      <c r="D95" s="157"/>
      <c r="E95" s="422"/>
      <c r="F95" s="147"/>
      <c r="G95" s="148">
        <f>G92</f>
        <v>501.28</v>
      </c>
    </row>
    <row r="96" spans="1:7" s="15" customFormat="1" ht="12.95" customHeight="1">
      <c r="A96" s="127"/>
      <c r="G96" s="129"/>
    </row>
    <row r="97" spans="1:8" s="15" customFormat="1" ht="12.95" customHeight="1">
      <c r="A97" s="127"/>
      <c r="G97" s="129"/>
    </row>
    <row r="98" spans="1:8" s="20" customFormat="1" ht="12.75" customHeight="1">
      <c r="A98" s="186" t="s">
        <v>524</v>
      </c>
      <c r="B98" s="274"/>
      <c r="C98" s="420">
        <f>'Dados Gerais RSS'!D12</f>
        <v>260</v>
      </c>
      <c r="D98" s="421"/>
      <c r="E98" s="420">
        <f>TRUNC(G95/'Dados Gerais RSS'!D13,2)</f>
        <v>23.87</v>
      </c>
      <c r="F98" s="275"/>
      <c r="G98" s="158">
        <f>E98*C98</f>
        <v>6206.2</v>
      </c>
    </row>
    <row r="99" spans="1:8" s="15" customFormat="1" ht="12.95" customHeight="1">
      <c r="A99" s="127"/>
      <c r="C99" s="13" t="str">
        <f>'Dados Gerais RSS'!C12</f>
        <v>Dias Coleta Anual</v>
      </c>
      <c r="E99" s="13" t="s">
        <v>525</v>
      </c>
      <c r="G99" s="129"/>
    </row>
    <row r="100" spans="1:8" s="15" customFormat="1" ht="12.95" customHeight="1">
      <c r="A100" s="127"/>
      <c r="C100" s="13"/>
      <c r="E100" s="13"/>
      <c r="G100" s="129"/>
    </row>
    <row r="101" spans="1:8" s="20" customFormat="1" ht="12.95" customHeight="1">
      <c r="A101" s="419" t="s">
        <v>654</v>
      </c>
      <c r="B101" s="418"/>
      <c r="C101" s="417"/>
      <c r="D101" s="418"/>
      <c r="E101" s="417"/>
      <c r="F101" s="416"/>
      <c r="G101" s="172">
        <f>G98+G77+G40+G14</f>
        <v>46100.91</v>
      </c>
    </row>
    <row r="102" spans="1:8" s="15" customFormat="1" ht="12.95" customHeight="1">
      <c r="A102" s="121"/>
      <c r="B102" s="101"/>
      <c r="C102" s="121"/>
      <c r="D102" s="101"/>
      <c r="E102" s="276"/>
      <c r="F102" s="101"/>
      <c r="G102" s="111"/>
    </row>
    <row r="103" spans="1:8">
      <c r="A103" s="815"/>
      <c r="B103" s="812"/>
      <c r="C103" s="812"/>
      <c r="D103" s="812"/>
      <c r="E103" s="812"/>
      <c r="F103" s="812"/>
      <c r="G103" s="812"/>
    </row>
    <row r="104" spans="1:8">
      <c r="A104" s="812"/>
      <c r="B104" s="812"/>
      <c r="C104" s="812"/>
      <c r="D104" s="812"/>
      <c r="E104" s="812"/>
      <c r="F104" s="812"/>
      <c r="G104" s="812"/>
    </row>
    <row r="105" spans="1:8" ht="19.5" customHeight="1">
      <c r="A105" s="813"/>
      <c r="B105" s="813"/>
      <c r="C105" s="813"/>
      <c r="D105" s="813"/>
      <c r="E105" s="813"/>
      <c r="F105" s="813"/>
      <c r="G105" s="813"/>
      <c r="H105" s="278"/>
    </row>
    <row r="106" spans="1:8">
      <c r="A106" s="277"/>
      <c r="B106" s="277"/>
      <c r="C106" s="277"/>
      <c r="D106" s="277"/>
      <c r="E106" s="277"/>
      <c r="F106" s="277"/>
      <c r="G106" s="277"/>
      <c r="H106" s="278"/>
    </row>
    <row r="107" spans="1:8">
      <c r="A107" s="277"/>
      <c r="B107" s="277"/>
      <c r="C107" s="277"/>
      <c r="D107" s="277"/>
      <c r="E107" s="277"/>
      <c r="F107" s="277"/>
      <c r="G107" s="277"/>
      <c r="H107" s="278"/>
    </row>
    <row r="108" spans="1:8">
      <c r="A108" s="277"/>
      <c r="B108" s="415"/>
      <c r="C108" s="415"/>
      <c r="D108" s="415"/>
      <c r="E108" s="415"/>
      <c r="F108" s="415"/>
      <c r="G108" s="415"/>
      <c r="H108" s="278"/>
    </row>
  </sheetData>
  <mergeCells count="10">
    <mergeCell ref="A1:G1"/>
    <mergeCell ref="A105:G105"/>
    <mergeCell ref="A103:G103"/>
    <mergeCell ref="A104:G104"/>
    <mergeCell ref="A78:G78"/>
    <mergeCell ref="A2:C2"/>
    <mergeCell ref="D2:G2"/>
    <mergeCell ref="D3:G3"/>
    <mergeCell ref="A3:C3"/>
    <mergeCell ref="A4:G4"/>
  </mergeCells>
  <printOptions horizontalCentered="1"/>
  <pageMargins left="0.70866141732283472" right="0.70866141732283472" top="1.5925" bottom="0.74803149606299213" header="0.31496062992125984" footer="0.31496062992125984"/>
  <pageSetup paperSize="9" scale="85" fitToHeight="0" orientation="portrait" r:id="rId1"/>
  <headerFooter alignWithMargins="0">
    <oddHeader>&amp;L&amp;G&amp;C&amp;"Arial,Normal"&amp;12Estado do Rio de Janeiro
&amp;"Arial,Negrito"PREFEITURA MUNICIPAL DE CARMO&amp;"Arial,Normal"
Secretaria Municipal de Meio Ambiente e Defesa Civil</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499984740745262"/>
  </sheetPr>
  <dimension ref="A1:J124"/>
  <sheetViews>
    <sheetView showGridLines="0" view="pageBreakPreview" zoomScaleNormal="100" zoomScaleSheetLayoutView="100" workbookViewId="0">
      <selection activeCell="E99" sqref="E99"/>
    </sheetView>
  </sheetViews>
  <sheetFormatPr defaultRowHeight="12.75"/>
  <cols>
    <col min="1" max="1" width="40.7109375" style="99" customWidth="1"/>
    <col min="2" max="2" width="6.42578125" style="99" customWidth="1"/>
    <col min="3" max="3" width="16.140625" style="99" bestFit="1" customWidth="1"/>
    <col min="4" max="4" width="1.7109375" style="99" customWidth="1"/>
    <col min="5" max="5" width="20.7109375" style="99" customWidth="1"/>
    <col min="6" max="6" width="4.85546875" style="99" customWidth="1"/>
    <col min="7" max="7" width="17.42578125" style="99" customWidth="1"/>
    <col min="8" max="8" width="33.5703125" style="99" hidden="1" customWidth="1"/>
    <col min="9" max="9" width="8.85546875" style="27" hidden="1" customWidth="1"/>
    <col min="10" max="13" width="0" style="99" hidden="1" customWidth="1"/>
    <col min="14" max="16384" width="9.140625" style="99"/>
  </cols>
  <sheetData>
    <row r="1" spans="1:9" s="98" customFormat="1">
      <c r="A1" s="801" t="s">
        <v>531</v>
      </c>
      <c r="B1" s="801"/>
      <c r="C1" s="801"/>
      <c r="D1" s="801"/>
      <c r="E1" s="801"/>
      <c r="F1" s="801"/>
      <c r="G1" s="801"/>
      <c r="H1" s="97"/>
      <c r="I1" s="97"/>
    </row>
    <row r="2" spans="1:9">
      <c r="A2" s="802" t="s">
        <v>637</v>
      </c>
      <c r="B2" s="802"/>
      <c r="C2" s="802"/>
      <c r="D2" s="802" t="s">
        <v>342</v>
      </c>
      <c r="E2" s="802"/>
      <c r="F2" s="802"/>
      <c r="G2" s="802"/>
    </row>
    <row r="3" spans="1:9" s="141" customFormat="1" ht="12.95" customHeight="1">
      <c r="A3" s="803">
        <f>G110</f>
        <v>22401.599999999999</v>
      </c>
      <c r="B3" s="804"/>
      <c r="C3" s="805"/>
      <c r="D3" s="806" t="e">
        <f>A3/'Custos Totais RSS'!F22</f>
        <v>#REF!</v>
      </c>
      <c r="E3" s="806"/>
      <c r="F3" s="806"/>
      <c r="G3" s="806"/>
      <c r="H3" s="13"/>
      <c r="I3" s="15"/>
    </row>
    <row r="4" spans="1:9" s="141" customFormat="1" ht="12.95" customHeight="1">
      <c r="A4" s="127"/>
      <c r="B4" s="15"/>
      <c r="C4" s="15"/>
      <c r="D4" s="15"/>
      <c r="E4" s="15"/>
      <c r="F4" s="15"/>
      <c r="G4" s="129"/>
      <c r="H4" s="13"/>
      <c r="I4" s="15"/>
    </row>
    <row r="5" spans="1:9" s="141" customFormat="1" ht="12.95" customHeight="1">
      <c r="A5" s="240" t="s">
        <v>532</v>
      </c>
      <c r="B5" s="15"/>
      <c r="C5" s="15"/>
      <c r="D5" s="15"/>
      <c r="E5" s="15"/>
      <c r="F5" s="15"/>
      <c r="G5" s="129"/>
      <c r="H5" s="13"/>
      <c r="I5" s="15"/>
    </row>
    <row r="6" spans="1:9" s="141" customFormat="1" ht="7.5" customHeight="1">
      <c r="A6" s="218"/>
      <c r="B6" s="15"/>
      <c r="C6" s="15"/>
      <c r="D6" s="15"/>
      <c r="E6" s="15"/>
      <c r="F6" s="15"/>
      <c r="G6" s="129"/>
      <c r="H6" s="13"/>
      <c r="I6" s="15"/>
    </row>
    <row r="7" spans="1:9" s="141" customFormat="1" ht="12.95" hidden="1" customHeight="1">
      <c r="A7" s="284" t="s">
        <v>675</v>
      </c>
      <c r="B7" s="15"/>
      <c r="C7" s="15"/>
      <c r="D7" s="15"/>
      <c r="E7" s="15"/>
      <c r="F7" s="15"/>
      <c r="G7" s="129"/>
      <c r="H7" s="13"/>
      <c r="I7" s="15"/>
    </row>
    <row r="8" spans="1:9" s="141" customFormat="1" ht="12.95" hidden="1" customHeight="1">
      <c r="A8" s="285">
        <f>'Dados Gerais RSS'!D26</f>
        <v>0</v>
      </c>
      <c r="B8" s="157" t="s">
        <v>533</v>
      </c>
      <c r="C8" s="144">
        <f>'3.0 - Custos Dependentes (Km)'!C55</f>
        <v>0</v>
      </c>
      <c r="D8" s="157" t="s">
        <v>533</v>
      </c>
      <c r="E8" s="144">
        <f>'Dados Gerais RSS'!D29/100*'Dados Gerais RSS'!D26</f>
        <v>0</v>
      </c>
      <c r="F8" s="147" t="s">
        <v>344</v>
      </c>
      <c r="G8" s="148">
        <f>A8-C8-E8</f>
        <v>0</v>
      </c>
      <c r="H8" s="14" t="s">
        <v>676</v>
      </c>
      <c r="I8" s="15"/>
    </row>
    <row r="9" spans="1:9" s="141" customFormat="1" ht="12.95" hidden="1" customHeight="1">
      <c r="A9" s="107" t="s">
        <v>534</v>
      </c>
      <c r="B9" s="101"/>
      <c r="C9" s="105" t="s">
        <v>535</v>
      </c>
      <c r="D9" s="101"/>
      <c r="E9" s="105" t="s">
        <v>536</v>
      </c>
      <c r="F9" s="101"/>
      <c r="G9" s="120" t="s">
        <v>537</v>
      </c>
      <c r="H9" s="13"/>
      <c r="I9" s="15"/>
    </row>
    <row r="10" spans="1:9" s="141" customFormat="1" ht="12.95" hidden="1" customHeight="1">
      <c r="A10" s="107" t="s">
        <v>538</v>
      </c>
      <c r="B10" s="101"/>
      <c r="C10" s="105" t="s">
        <v>539</v>
      </c>
      <c r="D10" s="101"/>
      <c r="E10" s="105" t="s">
        <v>540</v>
      </c>
      <c r="F10" s="101"/>
      <c r="G10" s="120" t="s">
        <v>541</v>
      </c>
      <c r="H10" s="13"/>
      <c r="I10" s="15"/>
    </row>
    <row r="11" spans="1:9" s="141" customFormat="1" ht="12.95" hidden="1" customHeight="1">
      <c r="A11" s="118"/>
      <c r="B11" s="101"/>
      <c r="C11" s="101"/>
      <c r="D11" s="101"/>
      <c r="E11" s="101"/>
      <c r="F11" s="101"/>
      <c r="G11" s="102"/>
      <c r="H11" s="13"/>
      <c r="I11" s="15"/>
    </row>
    <row r="12" spans="1:9" s="141" customFormat="1" ht="12.95" hidden="1" customHeight="1">
      <c r="A12" s="118"/>
      <c r="B12" s="101"/>
      <c r="C12" s="273">
        <f>G8</f>
        <v>0</v>
      </c>
      <c r="D12" s="157" t="s">
        <v>436</v>
      </c>
      <c r="E12" s="286">
        <f>'Dados Gerais RSS'!D28</f>
        <v>0</v>
      </c>
      <c r="F12" s="147" t="s">
        <v>344</v>
      </c>
      <c r="G12" s="148">
        <f>IF( E12=0,0,C12/E12)</f>
        <v>0</v>
      </c>
      <c r="H12" s="13"/>
      <c r="I12" s="15"/>
    </row>
    <row r="13" spans="1:9" s="141" customFormat="1" ht="12.95" hidden="1" customHeight="1">
      <c r="A13" s="118"/>
      <c r="B13" s="101"/>
      <c r="C13" s="105" t="s">
        <v>537</v>
      </c>
      <c r="D13" s="105"/>
      <c r="E13" s="105" t="s">
        <v>510</v>
      </c>
      <c r="F13" s="101"/>
      <c r="G13" s="102"/>
      <c r="H13" s="13"/>
      <c r="I13" s="15"/>
    </row>
    <row r="14" spans="1:9" s="141" customFormat="1" ht="12.95" hidden="1" customHeight="1">
      <c r="A14" s="118"/>
      <c r="B14" s="101"/>
      <c r="C14" s="105" t="s">
        <v>541</v>
      </c>
      <c r="D14" s="105"/>
      <c r="E14" s="105" t="s">
        <v>542</v>
      </c>
      <c r="F14" s="101"/>
      <c r="G14" s="102"/>
      <c r="H14" s="13"/>
      <c r="I14" s="15"/>
    </row>
    <row r="15" spans="1:9" s="141" customFormat="1" ht="9.75" hidden="1" customHeight="1">
      <c r="A15" s="118"/>
      <c r="B15" s="101"/>
      <c r="C15" s="101"/>
      <c r="D15" s="101"/>
      <c r="E15" s="101"/>
      <c r="F15" s="101"/>
      <c r="G15" s="102"/>
      <c r="H15" s="13"/>
      <c r="I15" s="15"/>
    </row>
    <row r="16" spans="1:9" s="141" customFormat="1" ht="12.95" hidden="1" customHeight="1">
      <c r="A16" s="284" t="s">
        <v>677</v>
      </c>
      <c r="B16" s="15"/>
      <c r="C16" s="15"/>
      <c r="D16" s="15"/>
      <c r="E16" s="15"/>
      <c r="F16" s="15"/>
      <c r="G16" s="129"/>
      <c r="H16" s="13"/>
      <c r="I16" s="15"/>
    </row>
    <row r="17" spans="1:10" s="141" customFormat="1" ht="12.95" hidden="1" customHeight="1">
      <c r="A17" s="285">
        <f>'Dados Gerais RSS'!D38</f>
        <v>0</v>
      </c>
      <c r="B17" s="157"/>
      <c r="C17" s="144" t="s">
        <v>533</v>
      </c>
      <c r="D17" s="157"/>
      <c r="E17" s="144">
        <f>'Dados Gerais RSS'!D41/100*'Dados Gerais RSS'!D38</f>
        <v>0</v>
      </c>
      <c r="F17" s="147" t="s">
        <v>344</v>
      </c>
      <c r="G17" s="148">
        <f>A17-E17</f>
        <v>0</v>
      </c>
      <c r="H17" s="14" t="s">
        <v>676</v>
      </c>
      <c r="I17" s="15"/>
    </row>
    <row r="18" spans="1:10" s="141" customFormat="1" ht="12.95" hidden="1" customHeight="1">
      <c r="A18" s="107" t="s">
        <v>536</v>
      </c>
      <c r="B18" s="101"/>
      <c r="C18" s="105"/>
      <c r="D18" s="101"/>
      <c r="E18" s="105" t="s">
        <v>536</v>
      </c>
      <c r="F18" s="101"/>
      <c r="G18" s="120" t="s">
        <v>537</v>
      </c>
      <c r="H18" s="13"/>
      <c r="I18" s="15"/>
    </row>
    <row r="19" spans="1:10" s="141" customFormat="1" ht="12.95" hidden="1" customHeight="1">
      <c r="A19" s="107" t="s">
        <v>543</v>
      </c>
      <c r="B19" s="101"/>
      <c r="C19" s="105"/>
      <c r="D19" s="101"/>
      <c r="E19" s="105" t="s">
        <v>540</v>
      </c>
      <c r="F19" s="101"/>
      <c r="G19" s="120" t="s">
        <v>541</v>
      </c>
      <c r="H19" s="13"/>
      <c r="I19" s="15"/>
    </row>
    <row r="20" spans="1:10" s="141" customFormat="1" ht="12.95" hidden="1" customHeight="1">
      <c r="A20" s="118"/>
      <c r="B20" s="101"/>
      <c r="C20" s="101"/>
      <c r="D20" s="101"/>
      <c r="E20" s="101"/>
      <c r="F20" s="101"/>
      <c r="G20" s="102"/>
      <c r="H20" s="13"/>
      <c r="I20" s="15"/>
    </row>
    <row r="21" spans="1:10" s="141" customFormat="1" ht="12.95" hidden="1" customHeight="1">
      <c r="A21" s="118"/>
      <c r="B21" s="101"/>
      <c r="C21" s="273">
        <f>G17</f>
        <v>0</v>
      </c>
      <c r="D21" s="157" t="s">
        <v>436</v>
      </c>
      <c r="E21" s="286">
        <f>'Dados Gerais RSS'!D40</f>
        <v>0</v>
      </c>
      <c r="F21" s="147" t="s">
        <v>344</v>
      </c>
      <c r="G21" s="148">
        <f>IF(E21=0,0,C21/E21)</f>
        <v>0</v>
      </c>
      <c r="H21" s="13"/>
      <c r="I21" s="15"/>
    </row>
    <row r="22" spans="1:10" s="141" customFormat="1" ht="12.95" hidden="1" customHeight="1">
      <c r="A22" s="118"/>
      <c r="B22" s="101"/>
      <c r="C22" s="105" t="s">
        <v>537</v>
      </c>
      <c r="D22" s="105"/>
      <c r="E22" s="105" t="s">
        <v>510</v>
      </c>
      <c r="F22" s="101"/>
      <c r="G22" s="102"/>
      <c r="H22" s="13"/>
      <c r="I22" s="15"/>
    </row>
    <row r="23" spans="1:10" s="141" customFormat="1" ht="12.95" hidden="1" customHeight="1">
      <c r="A23" s="118"/>
      <c r="B23" s="101"/>
      <c r="C23" s="105" t="s">
        <v>541</v>
      </c>
      <c r="D23" s="105"/>
      <c r="E23" s="105" t="s">
        <v>542</v>
      </c>
      <c r="F23" s="101"/>
      <c r="G23" s="102"/>
      <c r="H23" s="13"/>
      <c r="I23" s="15"/>
    </row>
    <row r="24" spans="1:10" s="141" customFormat="1" ht="12.95" hidden="1" customHeight="1">
      <c r="A24" s="118"/>
      <c r="B24" s="101"/>
      <c r="C24" s="101"/>
      <c r="D24" s="101"/>
      <c r="E24" s="101"/>
      <c r="F24" s="101"/>
      <c r="G24" s="102"/>
      <c r="H24" s="13"/>
      <c r="I24" s="15"/>
    </row>
    <row r="25" spans="1:10" s="141" customFormat="1" ht="12.95" hidden="1" customHeight="1">
      <c r="A25" s="118"/>
      <c r="B25" s="101"/>
      <c r="C25" s="101"/>
      <c r="D25" s="101"/>
      <c r="E25" s="287" t="s">
        <v>544</v>
      </c>
      <c r="F25" s="147" t="s">
        <v>344</v>
      </c>
      <c r="G25" s="288" t="e">
        <f>'Dados Gerais RSS'!#REF!</f>
        <v>#REF!</v>
      </c>
      <c r="H25" s="13"/>
      <c r="I25" s="15"/>
    </row>
    <row r="26" spans="1:10" s="141" customFormat="1" ht="12.95" hidden="1" customHeight="1">
      <c r="A26" s="118"/>
      <c r="B26" s="101"/>
      <c r="C26" s="101"/>
      <c r="D26" s="101"/>
      <c r="E26" s="287"/>
      <c r="F26" s="289"/>
      <c r="G26" s="288"/>
      <c r="H26" s="13"/>
      <c r="I26" s="15"/>
    </row>
    <row r="27" spans="1:10" s="141" customFormat="1" ht="12.95" hidden="1" customHeight="1">
      <c r="A27" s="290" t="s">
        <v>545</v>
      </c>
      <c r="B27" s="156"/>
      <c r="C27" s="156"/>
      <c r="D27" s="156"/>
      <c r="E27" s="156"/>
      <c r="F27" s="147" t="s">
        <v>344</v>
      </c>
      <c r="G27" s="148" t="e">
        <f>(G12+G21)*G25</f>
        <v>#REF!</v>
      </c>
      <c r="H27" s="13"/>
      <c r="I27" s="15"/>
    </row>
    <row r="28" spans="1:10" s="141" customFormat="1" ht="12.95" customHeight="1">
      <c r="A28" s="284" t="s">
        <v>678</v>
      </c>
      <c r="B28" s="15"/>
      <c r="C28" s="15"/>
      <c r="D28" s="15"/>
      <c r="E28" s="15"/>
      <c r="F28" s="15"/>
      <c r="G28" s="129"/>
      <c r="H28" s="13"/>
      <c r="I28" s="15"/>
      <c r="J28" s="398"/>
    </row>
    <row r="29" spans="1:10" s="141" customFormat="1" ht="12.95" customHeight="1">
      <c r="A29" s="284"/>
      <c r="B29" s="15"/>
      <c r="C29" s="15"/>
      <c r="D29" s="15"/>
      <c r="E29" s="15"/>
      <c r="F29" s="15"/>
      <c r="G29" s="129"/>
      <c r="H29" s="13"/>
      <c r="I29" s="15"/>
      <c r="J29" s="398"/>
    </row>
    <row r="30" spans="1:10" s="141" customFormat="1" ht="12.95" customHeight="1">
      <c r="A30" s="285">
        <f>'Dados Gerais RSS'!D32</f>
        <v>62660</v>
      </c>
      <c r="B30" s="157" t="s">
        <v>533</v>
      </c>
      <c r="C30" s="144">
        <f>'3.0 - Custos Dependentes (Km)'!C70</f>
        <v>711.08</v>
      </c>
      <c r="D30" s="157" t="s">
        <v>533</v>
      </c>
      <c r="E30" s="144">
        <f>TRUNC('Dados Gerais RSS'!D35/100*'Dados Gerais RSS'!D32,2)</f>
        <v>12532</v>
      </c>
      <c r="F30" s="147" t="s">
        <v>344</v>
      </c>
      <c r="G30" s="148">
        <f>A30-C30-E30</f>
        <v>49416.92</v>
      </c>
      <c r="H30" s="14" t="s">
        <v>676</v>
      </c>
      <c r="I30" s="15"/>
    </row>
    <row r="31" spans="1:10" s="141" customFormat="1" ht="12.95" customHeight="1">
      <c r="A31" s="107" t="s">
        <v>536</v>
      </c>
      <c r="B31" s="101"/>
      <c r="C31" s="105" t="s">
        <v>535</v>
      </c>
      <c r="D31" s="101"/>
      <c r="E31" s="105" t="s">
        <v>536</v>
      </c>
      <c r="F31" s="101"/>
      <c r="G31" s="120" t="s">
        <v>537</v>
      </c>
      <c r="H31" s="13"/>
      <c r="I31" s="15"/>
    </row>
    <row r="32" spans="1:10" s="141" customFormat="1" ht="12.95" customHeight="1">
      <c r="A32" s="107" t="s">
        <v>538</v>
      </c>
      <c r="B32" s="101"/>
      <c r="C32" s="105" t="s">
        <v>539</v>
      </c>
      <c r="D32" s="101"/>
      <c r="E32" s="105" t="s">
        <v>540</v>
      </c>
      <c r="F32" s="101"/>
      <c r="G32" s="120" t="s">
        <v>541</v>
      </c>
      <c r="H32" s="13"/>
      <c r="I32" s="15"/>
    </row>
    <row r="33" spans="1:9" s="141" customFormat="1" ht="12.95" customHeight="1">
      <c r="A33" s="118"/>
      <c r="B33" s="101"/>
      <c r="C33" s="101"/>
      <c r="D33" s="101"/>
      <c r="E33" s="101"/>
      <c r="F33" s="101"/>
      <c r="G33" s="102"/>
      <c r="H33" s="13"/>
      <c r="I33" s="15"/>
    </row>
    <row r="34" spans="1:9" s="141" customFormat="1" ht="12.95" customHeight="1">
      <c r="A34" s="118"/>
      <c r="B34" s="101"/>
      <c r="C34" s="273">
        <f>G30</f>
        <v>49416.92</v>
      </c>
      <c r="D34" s="157" t="s">
        <v>436</v>
      </c>
      <c r="E34" s="286">
        <f>'Dados Gerais RSS'!D34</f>
        <v>60</v>
      </c>
      <c r="F34" s="147" t="s">
        <v>344</v>
      </c>
      <c r="G34" s="148">
        <f>IF(E34=0,0,C34/E34)</f>
        <v>823.6153333333333</v>
      </c>
      <c r="H34" s="13"/>
      <c r="I34" s="15"/>
    </row>
    <row r="35" spans="1:9" s="141" customFormat="1" ht="12.95" customHeight="1">
      <c r="A35" s="118"/>
      <c r="B35" s="101"/>
      <c r="C35" s="105" t="s">
        <v>537</v>
      </c>
      <c r="D35" s="105"/>
      <c r="E35" s="105" t="s">
        <v>510</v>
      </c>
      <c r="F35" s="101"/>
      <c r="G35" s="102"/>
      <c r="H35" s="13"/>
      <c r="I35" s="15"/>
    </row>
    <row r="36" spans="1:9" s="141" customFormat="1" ht="12.95" customHeight="1">
      <c r="A36" s="118"/>
      <c r="B36" s="101"/>
      <c r="C36" s="105" t="s">
        <v>541</v>
      </c>
      <c r="D36" s="105"/>
      <c r="E36" s="105" t="s">
        <v>542</v>
      </c>
      <c r="F36" s="101"/>
      <c r="G36" s="102"/>
      <c r="H36" s="13"/>
      <c r="I36" s="15"/>
    </row>
    <row r="37" spans="1:9" s="141" customFormat="1" ht="12.95" customHeight="1">
      <c r="A37" s="118"/>
      <c r="B37" s="101"/>
      <c r="C37" s="105"/>
      <c r="D37" s="105"/>
      <c r="E37" s="105"/>
      <c r="F37" s="101"/>
      <c r="G37" s="102"/>
      <c r="H37" s="13"/>
      <c r="I37" s="15"/>
    </row>
    <row r="38" spans="1:9" s="141" customFormat="1" ht="12.95" customHeight="1">
      <c r="A38" s="118"/>
      <c r="B38" s="101"/>
      <c r="C38" s="101"/>
      <c r="D38" s="101"/>
      <c r="E38" s="287" t="s">
        <v>546</v>
      </c>
      <c r="F38" s="147" t="s">
        <v>344</v>
      </c>
      <c r="G38" s="291">
        <f>'Dados Gerais RSS'!D33</f>
        <v>1</v>
      </c>
      <c r="H38" s="13"/>
      <c r="I38" s="15"/>
    </row>
    <row r="39" spans="1:9" s="141" customFormat="1" ht="12.95" customHeight="1">
      <c r="A39" s="290" t="s">
        <v>547</v>
      </c>
      <c r="B39" s="156"/>
      <c r="C39" s="156"/>
      <c r="D39" s="156"/>
      <c r="E39" s="156"/>
      <c r="F39" s="147"/>
      <c r="G39" s="148">
        <f>TRUNC(G38*G34,2)</f>
        <v>823.61</v>
      </c>
      <c r="H39" s="13"/>
      <c r="I39" s="15"/>
    </row>
    <row r="40" spans="1:9" s="141" customFormat="1" ht="12.95" customHeight="1">
      <c r="A40" s="290"/>
      <c r="B40" s="156"/>
      <c r="C40" s="156"/>
      <c r="D40" s="156"/>
      <c r="E40" s="156"/>
      <c r="F40" s="147"/>
      <c r="G40" s="120"/>
      <c r="H40" s="13"/>
      <c r="I40" s="15"/>
    </row>
    <row r="41" spans="1:9" s="141" customFormat="1" ht="12.95" customHeight="1">
      <c r="A41" s="186" t="s">
        <v>548</v>
      </c>
      <c r="B41" s="156"/>
      <c r="C41" s="156"/>
      <c r="D41" s="156"/>
      <c r="E41" s="156"/>
      <c r="F41" s="147"/>
      <c r="G41" s="172">
        <f>G39</f>
        <v>823.61</v>
      </c>
      <c r="H41" s="20"/>
      <c r="I41" s="438"/>
    </row>
    <row r="42" spans="1:9" s="141" customFormat="1" ht="12.95" customHeight="1">
      <c r="A42" s="173"/>
      <c r="B42" s="135"/>
      <c r="C42" s="135"/>
      <c r="D42" s="135"/>
      <c r="E42" s="135"/>
      <c r="F42" s="135"/>
      <c r="G42" s="161"/>
      <c r="H42" s="15"/>
      <c r="I42" s="15"/>
    </row>
    <row r="43" spans="1:9" s="141" customFormat="1" ht="12.95" customHeight="1">
      <c r="A43" s="101"/>
      <c r="B43" s="101"/>
      <c r="C43" s="101"/>
      <c r="D43" s="101"/>
      <c r="E43" s="101"/>
      <c r="F43" s="101"/>
      <c r="G43" s="101"/>
      <c r="H43" s="13"/>
      <c r="I43" s="15"/>
    </row>
    <row r="44" spans="1:9" s="141" customFormat="1" ht="12.95" customHeight="1">
      <c r="A44" s="174" t="s">
        <v>549</v>
      </c>
      <c r="B44" s="139"/>
      <c r="C44" s="139"/>
      <c r="D44" s="139"/>
      <c r="E44" s="139"/>
      <c r="F44" s="139"/>
      <c r="G44" s="140"/>
      <c r="H44" s="13"/>
      <c r="I44" s="15"/>
    </row>
    <row r="45" spans="1:9" s="141" customFormat="1" ht="12.95" customHeight="1">
      <c r="A45" s="118"/>
      <c r="B45" s="101"/>
      <c r="C45" s="101"/>
      <c r="D45" s="101"/>
      <c r="E45" s="101"/>
      <c r="F45" s="101"/>
      <c r="G45" s="102"/>
      <c r="H45" s="13"/>
      <c r="I45" s="15"/>
    </row>
    <row r="46" spans="1:9" s="141" customFormat="1" ht="12.95" hidden="1" customHeight="1">
      <c r="A46" s="165" t="s">
        <v>679</v>
      </c>
      <c r="B46" s="101"/>
      <c r="C46" s="101"/>
      <c r="D46" s="101"/>
      <c r="E46" s="101"/>
      <c r="F46" s="101"/>
      <c r="G46" s="102"/>
      <c r="H46" s="13"/>
      <c r="I46" s="15"/>
    </row>
    <row r="47" spans="1:9" s="141" customFormat="1" ht="12.95" hidden="1" customHeight="1">
      <c r="A47" s="285">
        <f>'Dados Gerais RSS'!D26</f>
        <v>0</v>
      </c>
      <c r="B47" s="144"/>
      <c r="C47" s="144"/>
      <c r="D47" s="144" t="s">
        <v>343</v>
      </c>
      <c r="E47" s="167">
        <v>8.0000000000000002E-3</v>
      </c>
      <c r="F47" s="147" t="s">
        <v>344</v>
      </c>
      <c r="G47" s="148">
        <f>A47*E47</f>
        <v>0</v>
      </c>
      <c r="H47" s="13"/>
      <c r="I47" s="15"/>
    </row>
    <row r="48" spans="1:9" s="141" customFormat="1" ht="12.95" hidden="1" customHeight="1">
      <c r="A48" s="107" t="s">
        <v>536</v>
      </c>
      <c r="B48" s="101"/>
      <c r="C48" s="105"/>
      <c r="D48" s="101"/>
      <c r="E48" s="105" t="s">
        <v>550</v>
      </c>
      <c r="F48" s="101"/>
      <c r="G48" s="120" t="s">
        <v>507</v>
      </c>
      <c r="H48" s="13"/>
      <c r="I48" s="15"/>
    </row>
    <row r="49" spans="1:9" s="141" customFormat="1" ht="12.95" hidden="1" customHeight="1">
      <c r="A49" s="107" t="s">
        <v>538</v>
      </c>
      <c r="B49" s="101"/>
      <c r="C49" s="99"/>
      <c r="D49" s="101"/>
      <c r="E49" s="105" t="s">
        <v>552</v>
      </c>
      <c r="F49" s="101"/>
      <c r="G49" s="120" t="s">
        <v>551</v>
      </c>
      <c r="H49" s="13"/>
      <c r="I49" s="15"/>
    </row>
    <row r="50" spans="1:9" s="141" customFormat="1" ht="12.95" hidden="1" customHeight="1">
      <c r="A50" s="118"/>
      <c r="B50" s="101"/>
      <c r="C50" s="101"/>
      <c r="D50" s="101"/>
      <c r="E50" s="101"/>
      <c r="F50" s="101"/>
      <c r="G50" s="102"/>
      <c r="H50" s="13"/>
      <c r="I50" s="15"/>
    </row>
    <row r="51" spans="1:9" s="141" customFormat="1" ht="12.95" hidden="1" customHeight="1">
      <c r="A51" s="118"/>
      <c r="B51" s="101"/>
      <c r="C51" s="101"/>
      <c r="D51" s="101"/>
      <c r="E51" s="101"/>
      <c r="F51" s="101"/>
      <c r="G51" s="102"/>
      <c r="H51" s="13"/>
      <c r="I51" s="15"/>
    </row>
    <row r="52" spans="1:9" s="141" customFormat="1" ht="12.95" hidden="1" customHeight="1">
      <c r="A52" s="165" t="s">
        <v>680</v>
      </c>
      <c r="B52" s="101"/>
      <c r="C52" s="101"/>
      <c r="D52" s="101"/>
      <c r="E52" s="101"/>
      <c r="F52" s="101"/>
      <c r="G52" s="102"/>
      <c r="H52" s="13"/>
      <c r="I52" s="15"/>
    </row>
    <row r="53" spans="1:9" s="141" customFormat="1" ht="12.95" hidden="1" customHeight="1">
      <c r="A53" s="285">
        <f>'Dados Gerais RSS'!D38</f>
        <v>0</v>
      </c>
      <c r="B53" s="144"/>
      <c r="C53" s="286"/>
      <c r="D53" s="144" t="s">
        <v>343</v>
      </c>
      <c r="E53" s="169">
        <f>+E47</f>
        <v>8.0000000000000002E-3</v>
      </c>
      <c r="F53" s="147" t="s">
        <v>344</v>
      </c>
      <c r="G53" s="148">
        <f>A53*E53</f>
        <v>0</v>
      </c>
      <c r="H53" s="13"/>
      <c r="I53" s="15"/>
    </row>
    <row r="54" spans="1:9" s="141" customFormat="1" ht="12.95" hidden="1" customHeight="1">
      <c r="A54" s="107" t="s">
        <v>536</v>
      </c>
      <c r="B54" s="101"/>
      <c r="C54" s="105"/>
      <c r="D54" s="101"/>
      <c r="E54" s="105" t="s">
        <v>550</v>
      </c>
      <c r="F54" s="101"/>
      <c r="G54" s="120" t="s">
        <v>507</v>
      </c>
      <c r="H54" s="13"/>
      <c r="I54" s="15"/>
    </row>
    <row r="55" spans="1:9" s="141" customFormat="1" ht="12.95" hidden="1" customHeight="1">
      <c r="A55" s="107" t="s">
        <v>543</v>
      </c>
      <c r="B55" s="101"/>
      <c r="C55" s="105"/>
      <c r="D55" s="101"/>
      <c r="E55" s="105" t="s">
        <v>552</v>
      </c>
      <c r="F55" s="101"/>
      <c r="G55" s="120" t="s">
        <v>551</v>
      </c>
      <c r="H55" s="13"/>
      <c r="I55" s="15"/>
    </row>
    <row r="56" spans="1:9" s="141" customFormat="1" ht="12.95" hidden="1" customHeight="1">
      <c r="A56" s="118"/>
      <c r="B56" s="101"/>
      <c r="C56" s="101"/>
      <c r="D56" s="101"/>
      <c r="E56" s="101"/>
      <c r="F56" s="101"/>
      <c r="G56" s="102"/>
      <c r="H56" s="13"/>
      <c r="I56" s="15"/>
    </row>
    <row r="57" spans="1:9" s="141" customFormat="1" ht="12.95" hidden="1" customHeight="1">
      <c r="A57" s="118"/>
      <c r="B57" s="101"/>
      <c r="C57" s="101"/>
      <c r="D57" s="101"/>
      <c r="E57" s="287" t="s">
        <v>553</v>
      </c>
      <c r="F57" s="147" t="s">
        <v>344</v>
      </c>
      <c r="G57" s="288" t="e">
        <f>G25</f>
        <v>#REF!</v>
      </c>
      <c r="H57" s="13"/>
      <c r="I57" s="15"/>
    </row>
    <row r="58" spans="1:9" s="141" customFormat="1" ht="12.95" hidden="1" customHeight="1">
      <c r="A58" s="118"/>
      <c r="B58" s="101"/>
      <c r="C58" s="101"/>
      <c r="D58" s="101"/>
      <c r="E58" s="287"/>
      <c r="F58" s="289"/>
      <c r="G58" s="288"/>
      <c r="H58" s="13"/>
      <c r="I58" s="15"/>
    </row>
    <row r="59" spans="1:9" s="141" customFormat="1" ht="12.95" hidden="1" customHeight="1">
      <c r="A59" s="290" t="s">
        <v>554</v>
      </c>
      <c r="B59" s="156"/>
      <c r="C59" s="156"/>
      <c r="D59" s="156"/>
      <c r="E59" s="156"/>
      <c r="F59" s="147"/>
      <c r="G59" s="148" t="e">
        <f>(G47+G53)*G57</f>
        <v>#REF!</v>
      </c>
      <c r="H59" s="13"/>
      <c r="I59" s="15"/>
    </row>
    <row r="60" spans="1:9" s="141" customFormat="1" ht="12.95" hidden="1" customHeight="1">
      <c r="A60" s="118"/>
      <c r="B60" s="101"/>
      <c r="C60" s="101"/>
      <c r="D60" s="101"/>
      <c r="E60" s="101"/>
      <c r="F60" s="101"/>
      <c r="G60" s="102"/>
      <c r="H60" s="13"/>
      <c r="I60" s="15"/>
    </row>
    <row r="61" spans="1:9" s="141" customFormat="1" ht="12.95" customHeight="1">
      <c r="A61" s="165" t="s">
        <v>681</v>
      </c>
      <c r="B61" s="101"/>
      <c r="C61" s="101"/>
      <c r="D61" s="101"/>
      <c r="E61" s="101"/>
      <c r="F61" s="101"/>
      <c r="G61" s="102"/>
      <c r="H61" s="13"/>
      <c r="I61" s="15"/>
    </row>
    <row r="62" spans="1:9" s="141" customFormat="1" ht="12.95" customHeight="1">
      <c r="A62" s="285">
        <f>'Dados Gerais RSS'!D32+'Dados Gerais RSS'!D44</f>
        <v>62660</v>
      </c>
      <c r="B62" s="144"/>
      <c r="C62" s="144"/>
      <c r="D62" s="144" t="s">
        <v>343</v>
      </c>
      <c r="E62" s="167">
        <v>4.8999999999999998E-3</v>
      </c>
      <c r="F62" s="147" t="s">
        <v>344</v>
      </c>
      <c r="G62" s="148">
        <f>TRUNC(A62*E62,2)</f>
        <v>307.02999999999997</v>
      </c>
      <c r="H62" s="13"/>
      <c r="I62" s="15"/>
    </row>
    <row r="63" spans="1:9" s="141" customFormat="1" ht="12.95" customHeight="1">
      <c r="A63" s="107" t="s">
        <v>536</v>
      </c>
      <c r="B63" s="101"/>
      <c r="C63" s="105"/>
      <c r="D63" s="101"/>
      <c r="E63" s="105" t="s">
        <v>550</v>
      </c>
      <c r="F63" s="101"/>
      <c r="G63" s="120" t="s">
        <v>507</v>
      </c>
      <c r="H63" s="13"/>
      <c r="I63" s="15"/>
    </row>
    <row r="64" spans="1:9" s="141" customFormat="1" ht="12.95" customHeight="1">
      <c r="A64" s="107" t="s">
        <v>555</v>
      </c>
      <c r="B64" s="101"/>
      <c r="C64" s="105"/>
      <c r="D64" s="101"/>
      <c r="E64" s="105" t="s">
        <v>881</v>
      </c>
      <c r="F64" s="101"/>
      <c r="G64" s="120" t="s">
        <v>551</v>
      </c>
      <c r="H64" s="13"/>
      <c r="I64" s="15"/>
    </row>
    <row r="65" spans="1:9" s="141" customFormat="1" ht="12.95" customHeight="1">
      <c r="A65" s="118"/>
      <c r="B65" s="101"/>
      <c r="C65" s="101"/>
      <c r="D65" s="101"/>
      <c r="E65" s="101"/>
      <c r="F65" s="101"/>
      <c r="G65" s="102"/>
      <c r="H65" s="13"/>
      <c r="I65" s="15"/>
    </row>
    <row r="66" spans="1:9" s="141" customFormat="1" ht="12.95" customHeight="1">
      <c r="A66" s="118"/>
      <c r="B66" s="101"/>
      <c r="C66" s="105"/>
      <c r="D66" s="105"/>
      <c r="E66" s="144" t="s">
        <v>553</v>
      </c>
      <c r="F66" s="147" t="s">
        <v>344</v>
      </c>
      <c r="G66" s="291">
        <f>G38</f>
        <v>1</v>
      </c>
      <c r="H66" s="13"/>
      <c r="I66" s="15"/>
    </row>
    <row r="67" spans="1:9" s="141" customFormat="1" ht="12.95" customHeight="1">
      <c r="A67" s="118"/>
      <c r="B67" s="101"/>
      <c r="C67" s="105"/>
      <c r="D67" s="105"/>
      <c r="E67" s="105"/>
      <c r="F67" s="101"/>
      <c r="G67" s="292"/>
      <c r="H67" s="13"/>
      <c r="I67" s="15"/>
    </row>
    <row r="68" spans="1:9" s="141" customFormat="1" ht="12.95" customHeight="1">
      <c r="A68" s="290" t="s">
        <v>556</v>
      </c>
      <c r="B68" s="156"/>
      <c r="C68" s="156"/>
      <c r="D68" s="156"/>
      <c r="E68" s="156"/>
      <c r="F68" s="147" t="s">
        <v>344</v>
      </c>
      <c r="G68" s="148">
        <f>TRUNC(G66*G62,2)</f>
        <v>307.02999999999997</v>
      </c>
      <c r="H68" s="13"/>
      <c r="I68" s="15"/>
    </row>
    <row r="69" spans="1:9" s="141" customFormat="1" ht="12.95" customHeight="1">
      <c r="A69" s="290"/>
      <c r="B69" s="156"/>
      <c r="C69" s="156"/>
      <c r="D69" s="156"/>
      <c r="E69" s="156"/>
      <c r="F69" s="147"/>
      <c r="G69" s="120"/>
      <c r="H69" s="13"/>
      <c r="I69" s="15"/>
    </row>
    <row r="70" spans="1:9" s="141" customFormat="1" ht="12.95" customHeight="1">
      <c r="A70" s="155" t="s">
        <v>682</v>
      </c>
      <c r="B70" s="156"/>
      <c r="C70" s="156"/>
      <c r="D70" s="156"/>
      <c r="E70" s="156"/>
      <c r="F70" s="147"/>
      <c r="G70" s="172">
        <f>G68</f>
        <v>307.02999999999997</v>
      </c>
      <c r="H70" s="20"/>
      <c r="I70" s="438"/>
    </row>
    <row r="71" spans="1:9" s="141" customFormat="1" ht="12.95" customHeight="1">
      <c r="A71" s="173"/>
      <c r="B71" s="135"/>
      <c r="C71" s="135"/>
      <c r="D71" s="135"/>
      <c r="E71" s="135"/>
      <c r="F71" s="135"/>
      <c r="G71" s="161"/>
      <c r="H71" s="13"/>
      <c r="I71" s="15"/>
    </row>
    <row r="72" spans="1:9" s="141" customFormat="1" ht="12.95" customHeight="1">
      <c r="A72" s="174" t="s">
        <v>683</v>
      </c>
      <c r="B72" s="139"/>
      <c r="C72" s="139"/>
      <c r="D72" s="139"/>
      <c r="E72" s="139"/>
      <c r="F72" s="139"/>
      <c r="G72" s="140"/>
      <c r="H72" s="13"/>
      <c r="I72" s="15"/>
    </row>
    <row r="73" spans="1:9" s="141" customFormat="1" ht="12.95" hidden="1" customHeight="1">
      <c r="A73" s="118"/>
      <c r="B73" s="101"/>
      <c r="C73" s="101"/>
      <c r="D73" s="101"/>
      <c r="E73" s="101"/>
      <c r="F73" s="101"/>
      <c r="G73" s="102"/>
      <c r="H73" s="13"/>
      <c r="I73" s="15"/>
    </row>
    <row r="74" spans="1:9" s="141" customFormat="1" ht="12.95" hidden="1" customHeight="1">
      <c r="A74" s="293" t="s">
        <v>679</v>
      </c>
      <c r="B74" s="101"/>
      <c r="C74" s="101"/>
      <c r="D74" s="101"/>
      <c r="E74" s="101"/>
      <c r="F74" s="101"/>
      <c r="G74" s="102"/>
      <c r="H74" s="13"/>
      <c r="I74" s="15"/>
    </row>
    <row r="75" spans="1:9" s="141" customFormat="1" ht="12.95" hidden="1" customHeight="1">
      <c r="A75" s="391"/>
      <c r="B75" s="144"/>
      <c r="C75" s="144"/>
      <c r="D75" s="144" t="s">
        <v>399</v>
      </c>
      <c r="E75" s="439">
        <f>A8*5%</f>
        <v>0</v>
      </c>
      <c r="F75" s="147" t="s">
        <v>344</v>
      </c>
      <c r="G75" s="148">
        <f>A75+E75</f>
        <v>0</v>
      </c>
      <c r="H75" s="13"/>
      <c r="I75" s="15"/>
    </row>
    <row r="76" spans="1:9" s="141" customFormat="1" ht="12.95" hidden="1" customHeight="1">
      <c r="A76" s="392" t="s">
        <v>536</v>
      </c>
      <c r="B76" s="101"/>
      <c r="C76" s="105"/>
      <c r="D76" s="101"/>
      <c r="E76" s="105" t="s">
        <v>684</v>
      </c>
      <c r="F76" s="101"/>
      <c r="G76" s="120" t="s">
        <v>507</v>
      </c>
      <c r="H76" s="13"/>
      <c r="I76" s="15"/>
    </row>
    <row r="77" spans="1:9" s="141" customFormat="1" ht="12.95" hidden="1" customHeight="1">
      <c r="A77" s="392" t="s">
        <v>685</v>
      </c>
      <c r="B77" s="101"/>
      <c r="C77" s="440"/>
      <c r="D77" s="101"/>
      <c r="E77" s="105" t="s">
        <v>686</v>
      </c>
      <c r="F77" s="101"/>
      <c r="G77" s="120" t="s">
        <v>687</v>
      </c>
      <c r="H77" s="13"/>
      <c r="I77" s="15"/>
    </row>
    <row r="78" spans="1:9" s="141" customFormat="1" ht="12.95" hidden="1" customHeight="1">
      <c r="A78" s="107"/>
      <c r="B78" s="101"/>
      <c r="C78" s="440"/>
      <c r="D78" s="101"/>
      <c r="E78" s="105"/>
      <c r="F78" s="101"/>
      <c r="G78" s="120"/>
      <c r="H78" s="13"/>
      <c r="I78" s="15"/>
    </row>
    <row r="79" spans="1:9" s="141" customFormat="1" ht="12.95" hidden="1" customHeight="1">
      <c r="A79" s="118"/>
      <c r="B79" s="101"/>
      <c r="C79" s="273">
        <f>G75</f>
        <v>0</v>
      </c>
      <c r="D79" s="157" t="s">
        <v>436</v>
      </c>
      <c r="E79" s="286">
        <v>12</v>
      </c>
      <c r="F79" s="147" t="s">
        <v>344</v>
      </c>
      <c r="G79" s="148">
        <f>C79/E79</f>
        <v>0</v>
      </c>
      <c r="H79" s="13"/>
      <c r="I79" s="15"/>
    </row>
    <row r="80" spans="1:9" s="141" customFormat="1" ht="12.95" hidden="1" customHeight="1">
      <c r="A80" s="118"/>
      <c r="B80" s="101"/>
      <c r="C80" s="105" t="s">
        <v>688</v>
      </c>
      <c r="D80" s="105"/>
      <c r="E80" s="105" t="s">
        <v>689</v>
      </c>
      <c r="F80" s="101"/>
      <c r="G80" s="102"/>
      <c r="H80" s="13"/>
      <c r="I80" s="15"/>
    </row>
    <row r="81" spans="1:9" s="141" customFormat="1" ht="12.95" hidden="1" customHeight="1">
      <c r="A81" s="118"/>
      <c r="B81" s="101"/>
      <c r="C81" s="105" t="s">
        <v>687</v>
      </c>
      <c r="D81" s="105"/>
      <c r="E81" s="105" t="s">
        <v>690</v>
      </c>
      <c r="F81" s="101"/>
      <c r="G81" s="102"/>
      <c r="H81" s="13"/>
      <c r="I81" s="15"/>
    </row>
    <row r="82" spans="1:9" s="141" customFormat="1" ht="12.95" hidden="1" customHeight="1">
      <c r="A82" s="118"/>
      <c r="B82" s="101"/>
      <c r="C82" s="105"/>
      <c r="D82" s="105"/>
      <c r="E82" s="105"/>
      <c r="F82" s="101"/>
      <c r="G82" s="102"/>
      <c r="H82" s="13"/>
      <c r="I82" s="15"/>
    </row>
    <row r="83" spans="1:9" s="141" customFormat="1" ht="12.95" hidden="1" customHeight="1">
      <c r="A83" s="118"/>
      <c r="B83" s="101"/>
      <c r="C83" s="101"/>
      <c r="D83" s="101"/>
      <c r="E83" s="144" t="s">
        <v>553</v>
      </c>
      <c r="F83" s="147" t="s">
        <v>344</v>
      </c>
      <c r="G83" s="294" t="e">
        <f>G57</f>
        <v>#REF!</v>
      </c>
      <c r="H83" s="13"/>
      <c r="I83" s="15"/>
    </row>
    <row r="84" spans="1:9" s="141" customFormat="1" ht="12.95" hidden="1" customHeight="1">
      <c r="A84" s="118"/>
      <c r="B84" s="101"/>
      <c r="C84" s="105"/>
      <c r="D84" s="105"/>
      <c r="E84" s="105"/>
      <c r="F84" s="101"/>
      <c r="G84" s="102"/>
      <c r="H84" s="13"/>
      <c r="I84" s="15"/>
    </row>
    <row r="85" spans="1:9" s="141" customFormat="1" ht="12.95" hidden="1" customHeight="1">
      <c r="A85" s="155" t="s">
        <v>557</v>
      </c>
      <c r="B85" s="156"/>
      <c r="C85" s="156"/>
      <c r="D85" s="156"/>
      <c r="E85" s="156"/>
      <c r="F85" s="147"/>
      <c r="G85" s="148" t="e">
        <f>G83*G79</f>
        <v>#REF!</v>
      </c>
      <c r="H85" s="13"/>
      <c r="I85" s="15"/>
    </row>
    <row r="86" spans="1:9" s="141" customFormat="1" ht="12.95" customHeight="1">
      <c r="A86" s="118"/>
      <c r="B86" s="101"/>
      <c r="C86" s="101"/>
      <c r="D86" s="101"/>
      <c r="E86" s="101"/>
      <c r="F86" s="101"/>
      <c r="G86" s="102"/>
      <c r="H86" s="13"/>
      <c r="I86" s="15"/>
    </row>
    <row r="87" spans="1:9" s="141" customFormat="1" ht="12.95" customHeight="1">
      <c r="A87" s="293" t="s">
        <v>691</v>
      </c>
      <c r="B87" s="101"/>
      <c r="C87" s="101"/>
      <c r="D87" s="101"/>
      <c r="E87" s="101"/>
      <c r="F87" s="101"/>
      <c r="G87" s="102"/>
      <c r="H87" s="13"/>
      <c r="I87" s="15"/>
    </row>
    <row r="88" spans="1:9" s="141" customFormat="1" ht="12.95" customHeight="1">
      <c r="A88" s="166">
        <f>TRUNC(A62*0.08,2)</f>
        <v>5012.8</v>
      </c>
      <c r="B88" s="144"/>
      <c r="C88" s="144"/>
      <c r="D88" s="144" t="s">
        <v>399</v>
      </c>
      <c r="E88" s="176">
        <f>TRUNC(A62*5%,2)</f>
        <v>3133</v>
      </c>
      <c r="F88" s="147" t="s">
        <v>344</v>
      </c>
      <c r="G88" s="148">
        <f>A88+E88</f>
        <v>8145.8</v>
      </c>
      <c r="H88" s="13"/>
      <c r="I88" s="15"/>
    </row>
    <row r="89" spans="1:9" s="141" customFormat="1" ht="12.95" customHeight="1">
      <c r="A89" s="107" t="s">
        <v>536</v>
      </c>
      <c r="B89" s="101"/>
      <c r="C89" s="105"/>
      <c r="D89" s="101"/>
      <c r="E89" s="105" t="s">
        <v>692</v>
      </c>
      <c r="F89" s="101"/>
      <c r="G89" s="120" t="s">
        <v>507</v>
      </c>
      <c r="H89" s="13"/>
      <c r="I89" s="15"/>
    </row>
    <row r="90" spans="1:9" s="141" customFormat="1" ht="12.95" customHeight="1">
      <c r="A90" s="392" t="s">
        <v>685</v>
      </c>
      <c r="B90" s="101"/>
      <c r="C90" s="440"/>
      <c r="D90" s="101"/>
      <c r="E90" s="105" t="s">
        <v>686</v>
      </c>
      <c r="F90" s="101"/>
      <c r="G90" s="120" t="s">
        <v>687</v>
      </c>
      <c r="H90" s="13"/>
      <c r="I90" s="15"/>
    </row>
    <row r="91" spans="1:9" s="141" customFormat="1" ht="12.95" customHeight="1">
      <c r="A91" s="107" t="s">
        <v>803</v>
      </c>
      <c r="B91" s="101"/>
      <c r="C91" s="440"/>
      <c r="D91" s="101"/>
      <c r="E91" s="105" t="s">
        <v>804</v>
      </c>
      <c r="F91" s="101"/>
      <c r="G91" s="120"/>
      <c r="H91" s="13"/>
      <c r="I91" s="15"/>
    </row>
    <row r="92" spans="1:9" s="141" customFormat="1" ht="12.95" customHeight="1">
      <c r="A92" s="118"/>
      <c r="B92" s="101"/>
      <c r="C92" s="273">
        <f>G88</f>
        <v>8145.8</v>
      </c>
      <c r="D92" s="157" t="s">
        <v>436</v>
      </c>
      <c r="E92" s="286">
        <v>12</v>
      </c>
      <c r="F92" s="147" t="s">
        <v>344</v>
      </c>
      <c r="G92" s="148">
        <f>TRUNC(C92/E92,2)</f>
        <v>678.81</v>
      </c>
      <c r="H92" s="13"/>
      <c r="I92" s="15"/>
    </row>
    <row r="93" spans="1:9" s="141" customFormat="1" ht="12.95" customHeight="1">
      <c r="A93" s="118"/>
      <c r="B93" s="101"/>
      <c r="C93" s="105" t="s">
        <v>688</v>
      </c>
      <c r="D93" s="105"/>
      <c r="E93" s="105" t="s">
        <v>689</v>
      </c>
      <c r="F93" s="101"/>
      <c r="G93" s="102"/>
      <c r="H93" s="13"/>
      <c r="I93" s="15"/>
    </row>
    <row r="94" spans="1:9" s="141" customFormat="1" ht="12.95" customHeight="1">
      <c r="A94" s="118"/>
      <c r="B94" s="101"/>
      <c r="C94" s="105" t="s">
        <v>687</v>
      </c>
      <c r="D94" s="105"/>
      <c r="E94" s="105" t="s">
        <v>690</v>
      </c>
      <c r="F94" s="101"/>
      <c r="G94" s="102"/>
      <c r="H94" s="13"/>
      <c r="I94" s="15"/>
    </row>
    <row r="95" spans="1:9" s="141" customFormat="1" ht="12.95" customHeight="1">
      <c r="A95" s="118"/>
      <c r="B95" s="101"/>
      <c r="C95" s="105"/>
      <c r="D95" s="105"/>
      <c r="E95" s="105"/>
      <c r="F95" s="101"/>
      <c r="G95" s="102"/>
      <c r="H95" s="13"/>
      <c r="I95" s="15"/>
    </row>
    <row r="96" spans="1:9" s="141" customFormat="1" ht="12.95" customHeight="1">
      <c r="A96" s="118"/>
      <c r="B96" s="101"/>
      <c r="C96" s="101"/>
      <c r="D96" s="101"/>
      <c r="E96" s="144" t="s">
        <v>553</v>
      </c>
      <c r="F96" s="147" t="s">
        <v>344</v>
      </c>
      <c r="G96" s="291">
        <f>G66</f>
        <v>1</v>
      </c>
      <c r="H96" s="13"/>
      <c r="I96" s="15"/>
    </row>
    <row r="97" spans="1:9" s="141" customFormat="1" ht="12.95" customHeight="1">
      <c r="A97" s="173"/>
      <c r="B97" s="135"/>
      <c r="C97" s="136"/>
      <c r="D97" s="136"/>
      <c r="E97" s="136"/>
      <c r="F97" s="135"/>
      <c r="G97" s="137"/>
      <c r="H97" s="13"/>
      <c r="I97" s="15"/>
    </row>
    <row r="98" spans="1:9" s="141" customFormat="1" ht="12.95" customHeight="1">
      <c r="A98" s="441" t="s">
        <v>693</v>
      </c>
      <c r="B98" s="251"/>
      <c r="C98" s="251"/>
      <c r="D98" s="251"/>
      <c r="E98" s="251"/>
      <c r="F98" s="255"/>
      <c r="G98" s="256">
        <f>TRUNC(G96*G92,2)</f>
        <v>678.81</v>
      </c>
      <c r="H98" s="13"/>
      <c r="I98" s="15"/>
    </row>
    <row r="99" spans="1:9" s="141" customFormat="1" ht="12.95" customHeight="1">
      <c r="A99" s="118"/>
      <c r="B99" s="101"/>
      <c r="C99" s="105"/>
      <c r="D99" s="105"/>
      <c r="E99" s="105"/>
      <c r="F99" s="101"/>
      <c r="G99" s="102"/>
      <c r="H99" s="13"/>
      <c r="I99" s="15"/>
    </row>
    <row r="100" spans="1:9" s="141" customFormat="1" ht="12.95" customHeight="1">
      <c r="A100" s="155" t="s">
        <v>558</v>
      </c>
      <c r="B100" s="156"/>
      <c r="C100" s="156"/>
      <c r="D100" s="156"/>
      <c r="E100" s="156"/>
      <c r="F100" s="147"/>
      <c r="G100" s="172">
        <f>G98</f>
        <v>678.81</v>
      </c>
      <c r="H100" s="20"/>
      <c r="I100" s="438"/>
    </row>
    <row r="101" spans="1:9" s="141" customFormat="1" ht="12.95" customHeight="1">
      <c r="A101" s="185"/>
      <c r="B101" s="101"/>
      <c r="C101" s="101"/>
      <c r="D101" s="101"/>
      <c r="E101" s="101"/>
      <c r="F101" s="104"/>
      <c r="G101" s="111"/>
      <c r="H101" s="13"/>
      <c r="I101" s="15"/>
    </row>
    <row r="102" spans="1:9" s="141" customFormat="1" ht="12.95" hidden="1" customHeight="1">
      <c r="A102" s="185" t="s">
        <v>694</v>
      </c>
      <c r="B102" s="101"/>
      <c r="C102" s="101"/>
      <c r="D102" s="101"/>
      <c r="E102" s="101"/>
      <c r="F102" s="104"/>
      <c r="G102" s="111"/>
      <c r="H102" s="13"/>
      <c r="I102" s="15"/>
    </row>
    <row r="103" spans="1:9" s="447" customFormat="1" ht="12.95" hidden="1" customHeight="1">
      <c r="A103" s="442" t="s">
        <v>404</v>
      </c>
      <c r="B103" s="116" t="s">
        <v>695</v>
      </c>
      <c r="C103" s="114" t="s">
        <v>696</v>
      </c>
      <c r="D103" s="443"/>
      <c r="E103" s="114" t="s">
        <v>697</v>
      </c>
      <c r="F103" s="444"/>
      <c r="G103" s="445" t="s">
        <v>698</v>
      </c>
      <c r="H103" s="446"/>
      <c r="I103" s="20"/>
    </row>
    <row r="104" spans="1:9" s="141" customFormat="1" ht="51.75" hidden="1" customHeight="1">
      <c r="A104" s="448" t="s">
        <v>699</v>
      </c>
      <c r="B104" s="449" t="s">
        <v>700</v>
      </c>
      <c r="C104" s="144"/>
      <c r="D104" s="144"/>
      <c r="E104" s="144">
        <v>46.62</v>
      </c>
      <c r="F104" s="157"/>
      <c r="G104" s="144">
        <f>C104*E104</f>
        <v>0</v>
      </c>
      <c r="H104" s="13"/>
      <c r="I104" s="15"/>
    </row>
    <row r="105" spans="1:9" s="141" customFormat="1" ht="58.5" hidden="1" customHeight="1">
      <c r="A105" s="450" t="s">
        <v>701</v>
      </c>
      <c r="B105" s="449" t="s">
        <v>700</v>
      </c>
      <c r="C105" s="144"/>
      <c r="D105" s="144"/>
      <c r="E105" s="144">
        <v>63.17</v>
      </c>
      <c r="F105" s="157"/>
      <c r="G105" s="144">
        <f>C105*E105</f>
        <v>0</v>
      </c>
      <c r="H105" s="13"/>
      <c r="I105" s="15"/>
    </row>
    <row r="106" spans="1:9" s="141" customFormat="1" ht="18.75" hidden="1" customHeight="1">
      <c r="A106" s="451" t="s">
        <v>702</v>
      </c>
      <c r="B106" s="156"/>
      <c r="C106" s="156"/>
      <c r="D106" s="156"/>
      <c r="E106" s="156"/>
      <c r="F106" s="157"/>
      <c r="G106" s="421">
        <f>G104+G105</f>
        <v>0</v>
      </c>
      <c r="H106" s="13"/>
      <c r="I106" s="15"/>
    </row>
    <row r="107" spans="1:9" s="141" customFormat="1" ht="12.95" hidden="1" customHeight="1">
      <c r="A107" s="185"/>
      <c r="B107" s="101"/>
      <c r="C107" s="101"/>
      <c r="D107" s="101"/>
      <c r="E107" s="101"/>
      <c r="F107" s="104"/>
      <c r="G107" s="111"/>
      <c r="H107" s="13"/>
      <c r="I107" s="15"/>
    </row>
    <row r="108" spans="1:9" s="141" customFormat="1" ht="12.95" customHeight="1">
      <c r="A108" s="155" t="s">
        <v>559</v>
      </c>
      <c r="B108" s="156"/>
      <c r="C108" s="156"/>
      <c r="D108" s="156"/>
      <c r="E108" s="156"/>
      <c r="F108" s="147"/>
      <c r="G108" s="172">
        <f>G100+G70+G41+G106</f>
        <v>1809.4499999999998</v>
      </c>
      <c r="H108" s="13"/>
      <c r="I108" s="15"/>
    </row>
    <row r="109" spans="1:9" s="141" customFormat="1" ht="12.95" customHeight="1">
      <c r="A109" s="185"/>
      <c r="B109" s="101"/>
      <c r="C109" s="101"/>
      <c r="D109" s="101"/>
      <c r="E109" s="101"/>
      <c r="F109" s="104"/>
      <c r="G109" s="111"/>
      <c r="H109" s="13"/>
      <c r="I109" s="15"/>
    </row>
    <row r="110" spans="1:9" s="141" customFormat="1" ht="12.95" customHeight="1">
      <c r="A110" s="155" t="s">
        <v>560</v>
      </c>
      <c r="B110" s="156"/>
      <c r="C110" s="156">
        <f>'Dados Gerais RSS'!D12</f>
        <v>260</v>
      </c>
      <c r="D110" s="156"/>
      <c r="E110" s="144">
        <f>TRUNC(G108/'Dados Gerais RSS'!D13,2)</f>
        <v>86.16</v>
      </c>
      <c r="F110" s="147"/>
      <c r="G110" s="172">
        <f>TRUNC(E110*C110,2)</f>
        <v>22401.599999999999</v>
      </c>
      <c r="H110" s="13"/>
      <c r="I110" s="15"/>
    </row>
    <row r="111" spans="1:9" s="141" customFormat="1" ht="12.95" customHeight="1">
      <c r="A111" s="101"/>
      <c r="B111" s="101"/>
      <c r="C111" s="101" t="str">
        <f>'Dados Gerais RSS'!C12</f>
        <v>Dias Coleta Anual</v>
      </c>
      <c r="D111" s="101"/>
      <c r="E111" s="105" t="s">
        <v>561</v>
      </c>
      <c r="F111" s="101"/>
      <c r="G111" s="125"/>
      <c r="H111" s="13"/>
      <c r="I111" s="15"/>
    </row>
    <row r="113" spans="1:7" ht="30" customHeight="1">
      <c r="A113" s="815"/>
      <c r="B113" s="812"/>
      <c r="C113" s="812"/>
      <c r="D113" s="812"/>
      <c r="E113" s="812"/>
      <c r="F113" s="812"/>
      <c r="G113" s="812"/>
    </row>
    <row r="114" spans="1:7" ht="12.75" customHeight="1">
      <c r="A114" s="812"/>
      <c r="B114" s="812"/>
      <c r="C114" s="812"/>
      <c r="D114" s="812"/>
      <c r="E114" s="812"/>
      <c r="F114" s="812"/>
      <c r="G114" s="812"/>
    </row>
    <row r="121" spans="1:7" ht="15">
      <c r="A121" s="822"/>
      <c r="B121" s="822"/>
      <c r="C121" s="822"/>
      <c r="D121" s="822"/>
      <c r="E121" s="822"/>
      <c r="F121" s="822"/>
      <c r="G121" s="822"/>
    </row>
    <row r="122" spans="1:7" ht="15">
      <c r="A122" s="822"/>
      <c r="B122" s="822"/>
      <c r="C122" s="822"/>
      <c r="D122" s="822"/>
      <c r="E122" s="822"/>
      <c r="F122" s="822"/>
      <c r="G122" s="822"/>
    </row>
    <row r="123" spans="1:7" ht="8.25" customHeight="1"/>
    <row r="124" spans="1:7" hidden="1"/>
  </sheetData>
  <mergeCells count="9">
    <mergeCell ref="A114:G114"/>
    <mergeCell ref="A121:G121"/>
    <mergeCell ref="A122:G122"/>
    <mergeCell ref="A1:G1"/>
    <mergeCell ref="A2:C2"/>
    <mergeCell ref="D2:G2"/>
    <mergeCell ref="A3:C3"/>
    <mergeCell ref="D3:G3"/>
    <mergeCell ref="A113:G11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499984740745262"/>
  </sheetPr>
  <dimension ref="A1:J49"/>
  <sheetViews>
    <sheetView showGridLines="0" view="pageBreakPreview" zoomScaleNormal="100" zoomScaleSheetLayoutView="100" workbookViewId="0">
      <selection activeCell="E33" sqref="E33"/>
    </sheetView>
  </sheetViews>
  <sheetFormatPr defaultRowHeight="12.75"/>
  <cols>
    <col min="1" max="1" width="36.5703125" style="99" customWidth="1"/>
    <col min="2" max="2" width="17" style="99" customWidth="1"/>
    <col min="3" max="3" width="16" style="99" bestFit="1" customWidth="1"/>
    <col min="4" max="4" width="15.5703125" style="99" customWidth="1"/>
    <col min="5" max="5" width="12.7109375" style="99" customWidth="1"/>
    <col min="6" max="6" width="4.85546875" style="99" customWidth="1"/>
    <col min="7" max="7" width="7.42578125" style="99" customWidth="1"/>
    <col min="8" max="8" width="33.5703125" style="99" hidden="1" customWidth="1"/>
    <col min="9" max="9" width="8.85546875" style="27" hidden="1" customWidth="1"/>
    <col min="10" max="13" width="0" style="99" hidden="1" customWidth="1"/>
    <col min="14" max="16384" width="9.140625" style="99"/>
  </cols>
  <sheetData>
    <row r="1" spans="1:9" s="98" customFormat="1" ht="18" customHeight="1">
      <c r="A1" s="827" t="s">
        <v>894</v>
      </c>
      <c r="B1" s="827"/>
      <c r="C1" s="827"/>
      <c r="D1" s="827"/>
      <c r="E1" s="827"/>
      <c r="F1" s="827"/>
      <c r="G1" s="827"/>
      <c r="H1" s="97"/>
      <c r="I1" s="97"/>
    </row>
    <row r="2" spans="1:9" s="27" customFormat="1">
      <c r="A2" s="828"/>
      <c r="B2" s="828"/>
      <c r="C2" s="828"/>
      <c r="D2" s="828"/>
      <c r="E2" s="828"/>
      <c r="F2" s="828"/>
      <c r="G2" s="828"/>
    </row>
    <row r="3" spans="1:9" s="15" customFormat="1" ht="12.95" customHeight="1">
      <c r="A3" s="829"/>
      <c r="B3" s="829"/>
      <c r="C3" s="829"/>
      <c r="D3" s="830"/>
      <c r="E3" s="830"/>
      <c r="F3" s="830"/>
      <c r="G3" s="830"/>
      <c r="H3" s="13"/>
    </row>
    <row r="4" spans="1:9" s="141" customFormat="1" ht="12.95" customHeight="1">
      <c r="A4" s="127"/>
      <c r="B4" s="15"/>
      <c r="C4" s="15"/>
      <c r="D4" s="15"/>
      <c r="E4" s="15"/>
      <c r="F4" s="15"/>
      <c r="G4" s="129"/>
      <c r="H4" s="13"/>
      <c r="I4" s="15"/>
    </row>
    <row r="5" spans="1:9" s="141" customFormat="1" ht="12.95" customHeight="1">
      <c r="A5" s="240" t="s">
        <v>885</v>
      </c>
      <c r="B5" s="15"/>
      <c r="C5" s="15"/>
      <c r="D5" s="15"/>
      <c r="E5" s="15"/>
      <c r="F5" s="15"/>
      <c r="G5" s="129"/>
      <c r="H5" s="13"/>
      <c r="I5" s="15"/>
    </row>
    <row r="6" spans="1:9" s="141" customFormat="1" ht="7.5" customHeight="1">
      <c r="A6" s="218"/>
      <c r="B6" s="15"/>
      <c r="C6" s="15"/>
      <c r="D6" s="15"/>
      <c r="E6" s="15"/>
      <c r="F6" s="15"/>
      <c r="G6" s="129"/>
      <c r="H6" s="13"/>
      <c r="I6" s="15"/>
    </row>
    <row r="7" spans="1:9" s="141" customFormat="1" ht="12.95" hidden="1" customHeight="1">
      <c r="A7" s="284" t="s">
        <v>675</v>
      </c>
      <c r="B7" s="15"/>
      <c r="C7" s="15"/>
      <c r="D7" s="15"/>
      <c r="E7" s="15"/>
      <c r="F7" s="15"/>
      <c r="G7" s="129"/>
      <c r="H7" s="13"/>
      <c r="I7" s="15"/>
    </row>
    <row r="8" spans="1:9" s="141" customFormat="1" ht="12.95" hidden="1" customHeight="1">
      <c r="A8" s="285">
        <f>'Dados Gerais RSS'!D26</f>
        <v>0</v>
      </c>
      <c r="B8" s="157" t="s">
        <v>533</v>
      </c>
      <c r="C8" s="144">
        <f>'3.0 - Custos Dependentes (Km)'!C55</f>
        <v>0</v>
      </c>
      <c r="D8" s="157" t="s">
        <v>533</v>
      </c>
      <c r="E8" s="144">
        <f>'Dados Gerais RSS'!D29/100*'Dados Gerais RSS'!D26</f>
        <v>0</v>
      </c>
      <c r="F8" s="147" t="s">
        <v>344</v>
      </c>
      <c r="G8" s="148">
        <f>A8-C8-E8</f>
        <v>0</v>
      </c>
      <c r="H8" s="715" t="s">
        <v>676</v>
      </c>
      <c r="I8" s="15"/>
    </row>
    <row r="9" spans="1:9" s="141" customFormat="1" ht="12.95" hidden="1" customHeight="1">
      <c r="A9" s="107" t="s">
        <v>534</v>
      </c>
      <c r="B9" s="101"/>
      <c r="C9" s="105" t="s">
        <v>535</v>
      </c>
      <c r="D9" s="101"/>
      <c r="E9" s="105" t="s">
        <v>536</v>
      </c>
      <c r="F9" s="101"/>
      <c r="G9" s="120" t="s">
        <v>537</v>
      </c>
      <c r="H9" s="13"/>
      <c r="I9" s="15"/>
    </row>
    <row r="10" spans="1:9" s="141" customFormat="1" ht="12.95" hidden="1" customHeight="1">
      <c r="A10" s="107" t="s">
        <v>538</v>
      </c>
      <c r="B10" s="101"/>
      <c r="C10" s="105" t="s">
        <v>539</v>
      </c>
      <c r="D10" s="101"/>
      <c r="E10" s="105" t="s">
        <v>540</v>
      </c>
      <c r="F10" s="101"/>
      <c r="G10" s="120" t="s">
        <v>541</v>
      </c>
      <c r="H10" s="13"/>
      <c r="I10" s="15"/>
    </row>
    <row r="11" spans="1:9" s="141" customFormat="1" ht="12.95" hidden="1" customHeight="1">
      <c r="A11" s="118"/>
      <c r="B11" s="101"/>
      <c r="C11" s="101"/>
      <c r="D11" s="101"/>
      <c r="E11" s="101"/>
      <c r="F11" s="101"/>
      <c r="G11" s="102"/>
      <c r="H11" s="13"/>
      <c r="I11" s="15"/>
    </row>
    <row r="12" spans="1:9" s="141" customFormat="1" ht="12.95" hidden="1" customHeight="1">
      <c r="A12" s="118"/>
      <c r="B12" s="101"/>
      <c r="C12" s="273">
        <f>G8</f>
        <v>0</v>
      </c>
      <c r="D12" s="157" t="s">
        <v>436</v>
      </c>
      <c r="E12" s="286">
        <f>'Dados Gerais RSS'!D28</f>
        <v>0</v>
      </c>
      <c r="F12" s="147" t="s">
        <v>344</v>
      </c>
      <c r="G12" s="148">
        <f>IF( E12=0,0,C12/E12)</f>
        <v>0</v>
      </c>
      <c r="H12" s="13"/>
      <c r="I12" s="15"/>
    </row>
    <row r="13" spans="1:9" s="141" customFormat="1" ht="12.95" hidden="1" customHeight="1">
      <c r="A13" s="118"/>
      <c r="B13" s="101"/>
      <c r="C13" s="105" t="s">
        <v>537</v>
      </c>
      <c r="D13" s="105"/>
      <c r="E13" s="105" t="s">
        <v>510</v>
      </c>
      <c r="F13" s="101"/>
      <c r="G13" s="102"/>
      <c r="H13" s="13"/>
      <c r="I13" s="15"/>
    </row>
    <row r="14" spans="1:9" s="141" customFormat="1" ht="12.95" hidden="1" customHeight="1">
      <c r="A14" s="118"/>
      <c r="B14" s="101"/>
      <c r="C14" s="105" t="s">
        <v>541</v>
      </c>
      <c r="D14" s="105"/>
      <c r="E14" s="105" t="s">
        <v>542</v>
      </c>
      <c r="F14" s="101"/>
      <c r="G14" s="102"/>
      <c r="H14" s="13"/>
      <c r="I14" s="15"/>
    </row>
    <row r="15" spans="1:9" s="141" customFormat="1" ht="9.75" hidden="1" customHeight="1">
      <c r="A15" s="118"/>
      <c r="B15" s="101"/>
      <c r="C15" s="101"/>
      <c r="D15" s="101"/>
      <c r="E15" s="101"/>
      <c r="F15" s="101"/>
      <c r="G15" s="102"/>
      <c r="H15" s="13"/>
      <c r="I15" s="15"/>
    </row>
    <row r="16" spans="1:9" s="141" customFormat="1" ht="12.95" hidden="1" customHeight="1">
      <c r="A16" s="284" t="s">
        <v>677</v>
      </c>
      <c r="B16" s="15"/>
      <c r="C16" s="15"/>
      <c r="D16" s="15"/>
      <c r="E16" s="15"/>
      <c r="F16" s="15"/>
      <c r="G16" s="129"/>
      <c r="H16" s="13"/>
      <c r="I16" s="15"/>
    </row>
    <row r="17" spans="1:10" s="141" customFormat="1" ht="12.95" hidden="1" customHeight="1">
      <c r="A17" s="285">
        <f>'Dados Gerais RSS'!D38</f>
        <v>0</v>
      </c>
      <c r="B17" s="157"/>
      <c r="C17" s="144" t="s">
        <v>533</v>
      </c>
      <c r="D17" s="157"/>
      <c r="E17" s="144">
        <f>'Dados Gerais RSS'!D41/100*'Dados Gerais RSS'!D38</f>
        <v>0</v>
      </c>
      <c r="F17" s="147" t="s">
        <v>344</v>
      </c>
      <c r="G17" s="148">
        <f>A17-E17</f>
        <v>0</v>
      </c>
      <c r="H17" s="715" t="s">
        <v>676</v>
      </c>
      <c r="I17" s="15"/>
    </row>
    <row r="18" spans="1:10" s="141" customFormat="1" ht="12.95" hidden="1" customHeight="1">
      <c r="A18" s="107" t="s">
        <v>536</v>
      </c>
      <c r="B18" s="101"/>
      <c r="C18" s="105"/>
      <c r="D18" s="101"/>
      <c r="E18" s="105" t="s">
        <v>536</v>
      </c>
      <c r="F18" s="101"/>
      <c r="G18" s="120" t="s">
        <v>537</v>
      </c>
      <c r="H18" s="13"/>
      <c r="I18" s="15"/>
    </row>
    <row r="19" spans="1:10" s="141" customFormat="1" ht="12.95" hidden="1" customHeight="1">
      <c r="A19" s="107" t="s">
        <v>543</v>
      </c>
      <c r="B19" s="101"/>
      <c r="C19" s="105"/>
      <c r="D19" s="101"/>
      <c r="E19" s="105" t="s">
        <v>540</v>
      </c>
      <c r="F19" s="101"/>
      <c r="G19" s="120" t="s">
        <v>541</v>
      </c>
      <c r="H19" s="13"/>
      <c r="I19" s="15"/>
    </row>
    <row r="20" spans="1:10" s="141" customFormat="1" ht="12.95" hidden="1" customHeight="1">
      <c r="A20" s="118"/>
      <c r="B20" s="101"/>
      <c r="C20" s="101"/>
      <c r="D20" s="101"/>
      <c r="E20" s="101"/>
      <c r="F20" s="101"/>
      <c r="G20" s="102"/>
      <c r="H20" s="13"/>
      <c r="I20" s="15"/>
    </row>
    <row r="21" spans="1:10" s="141" customFormat="1" ht="12.95" hidden="1" customHeight="1">
      <c r="A21" s="118"/>
      <c r="B21" s="101"/>
      <c r="C21" s="273">
        <f>G17</f>
        <v>0</v>
      </c>
      <c r="D21" s="157" t="s">
        <v>436</v>
      </c>
      <c r="E21" s="286">
        <f>'Dados Gerais RSS'!D40</f>
        <v>0</v>
      </c>
      <c r="F21" s="147" t="s">
        <v>344</v>
      </c>
      <c r="G21" s="148">
        <f>IF(E21=0,0,C21/E21)</f>
        <v>0</v>
      </c>
      <c r="H21" s="13"/>
      <c r="I21" s="15"/>
    </row>
    <row r="22" spans="1:10" s="141" customFormat="1" ht="12.95" hidden="1" customHeight="1">
      <c r="A22" s="118"/>
      <c r="B22" s="101"/>
      <c r="C22" s="105" t="s">
        <v>537</v>
      </c>
      <c r="D22" s="105"/>
      <c r="E22" s="105" t="s">
        <v>510</v>
      </c>
      <c r="F22" s="101"/>
      <c r="G22" s="102"/>
      <c r="H22" s="13"/>
      <c r="I22" s="15"/>
    </row>
    <row r="23" spans="1:10" s="141" customFormat="1" ht="12.95" hidden="1" customHeight="1">
      <c r="A23" s="118"/>
      <c r="B23" s="101"/>
      <c r="C23" s="105" t="s">
        <v>541</v>
      </c>
      <c r="D23" s="105"/>
      <c r="E23" s="105" t="s">
        <v>542</v>
      </c>
      <c r="F23" s="101"/>
      <c r="G23" s="102"/>
      <c r="H23" s="13"/>
      <c r="I23" s="15"/>
    </row>
    <row r="24" spans="1:10" s="141" customFormat="1" ht="12.95" hidden="1" customHeight="1">
      <c r="A24" s="118"/>
      <c r="B24" s="101"/>
      <c r="C24" s="101"/>
      <c r="D24" s="101"/>
      <c r="E24" s="101"/>
      <c r="F24" s="101"/>
      <c r="G24" s="102"/>
      <c r="H24" s="13"/>
      <c r="I24" s="15"/>
    </row>
    <row r="25" spans="1:10" s="141" customFormat="1" ht="12.95" hidden="1" customHeight="1">
      <c r="A25" s="118"/>
      <c r="B25" s="101"/>
      <c r="C25" s="101"/>
      <c r="D25" s="101"/>
      <c r="E25" s="287" t="s">
        <v>544</v>
      </c>
      <c r="F25" s="147" t="s">
        <v>344</v>
      </c>
      <c r="G25" s="288" t="e">
        <f>'Dados Gerais RSS'!#REF!</f>
        <v>#REF!</v>
      </c>
      <c r="H25" s="13"/>
      <c r="I25" s="15"/>
    </row>
    <row r="26" spans="1:10" s="141" customFormat="1" ht="12.95" hidden="1" customHeight="1">
      <c r="A26" s="118"/>
      <c r="B26" s="101"/>
      <c r="C26" s="101"/>
      <c r="D26" s="101"/>
      <c r="E26" s="287"/>
      <c r="F26" s="289"/>
      <c r="G26" s="288"/>
      <c r="H26" s="13"/>
      <c r="I26" s="15"/>
    </row>
    <row r="27" spans="1:10" s="141" customFormat="1" ht="12.95" hidden="1" customHeight="1">
      <c r="A27" s="290" t="s">
        <v>545</v>
      </c>
      <c r="B27" s="156"/>
      <c r="C27" s="156"/>
      <c r="D27" s="156"/>
      <c r="E27" s="156"/>
      <c r="F27" s="147" t="s">
        <v>344</v>
      </c>
      <c r="G27" s="148" t="e">
        <f>(G12+G21)*G25</f>
        <v>#REF!</v>
      </c>
      <c r="H27" s="13"/>
      <c r="I27" s="15"/>
    </row>
    <row r="28" spans="1:10" s="141" customFormat="1" ht="12.95" customHeight="1">
      <c r="A28" s="284"/>
      <c r="B28" s="15"/>
      <c r="C28" s="15"/>
      <c r="D28" s="15"/>
      <c r="E28" s="15"/>
      <c r="F28" s="15"/>
      <c r="G28" s="129"/>
      <c r="H28" s="13"/>
      <c r="I28" s="15"/>
      <c r="J28" s="398"/>
    </row>
    <row r="29" spans="1:10" s="141" customFormat="1" ht="12.95" customHeight="1" thickBot="1">
      <c r="A29" s="284"/>
      <c r="B29" s="15"/>
      <c r="C29" s="15"/>
      <c r="D29" s="15"/>
      <c r="E29" s="15"/>
      <c r="F29" s="15"/>
      <c r="G29" s="129"/>
      <c r="H29" s="13"/>
      <c r="I29" s="15"/>
      <c r="J29" s="398"/>
    </row>
    <row r="30" spans="1:10" s="141" customFormat="1" ht="25.5" customHeight="1">
      <c r="A30" s="824" t="s">
        <v>892</v>
      </c>
      <c r="B30" s="716" t="s">
        <v>886</v>
      </c>
      <c r="C30" s="717" t="s">
        <v>887</v>
      </c>
      <c r="D30" s="716" t="s">
        <v>888</v>
      </c>
      <c r="E30" s="823" t="s">
        <v>896</v>
      </c>
      <c r="F30" s="718"/>
      <c r="G30" s="719"/>
      <c r="H30" s="715" t="s">
        <v>676</v>
      </c>
      <c r="I30" s="15"/>
    </row>
    <row r="31" spans="1:10" s="141" customFormat="1" ht="38.25" customHeight="1">
      <c r="A31" s="825"/>
      <c r="B31" s="298" t="s">
        <v>890</v>
      </c>
      <c r="C31" s="298" t="s">
        <v>889</v>
      </c>
      <c r="D31" s="298" t="s">
        <v>891</v>
      </c>
      <c r="E31" s="794"/>
      <c r="F31" s="101"/>
      <c r="G31" s="720"/>
      <c r="H31" s="13"/>
      <c r="I31" s="15"/>
    </row>
    <row r="32" spans="1:10" s="141" customFormat="1" ht="19.5" customHeight="1" thickBot="1">
      <c r="A32" s="727" t="s">
        <v>893</v>
      </c>
      <c r="B32" s="721">
        <v>5</v>
      </c>
      <c r="C32" s="721">
        <v>3.5</v>
      </c>
      <c r="D32" s="721">
        <v>5</v>
      </c>
      <c r="E32" s="722">
        <v>3.5</v>
      </c>
      <c r="F32" s="723"/>
      <c r="G32" s="724"/>
      <c r="H32" s="13"/>
      <c r="I32" s="15"/>
    </row>
    <row r="33" spans="1:9" s="141" customFormat="1" ht="19.5" customHeight="1">
      <c r="A33" s="105"/>
      <c r="B33" s="725"/>
      <c r="C33" s="725"/>
      <c r="D33" s="725"/>
      <c r="E33" s="726"/>
      <c r="F33" s="101"/>
      <c r="G33" s="105"/>
      <c r="H33" s="13"/>
      <c r="I33" s="15"/>
    </row>
    <row r="34" spans="1:9" s="141" customFormat="1" ht="19.5" customHeight="1">
      <c r="A34" s="105"/>
      <c r="B34" s="725"/>
      <c r="C34" s="725"/>
      <c r="D34" s="725"/>
      <c r="E34" s="726"/>
      <c r="F34" s="101"/>
      <c r="G34" s="105"/>
      <c r="H34" s="13"/>
      <c r="I34" s="15"/>
    </row>
    <row r="35" spans="1:9" s="141" customFormat="1" ht="19.5" customHeight="1">
      <c r="B35" s="725"/>
      <c r="C35" s="725"/>
      <c r="D35" s="725"/>
      <c r="E35" s="726"/>
      <c r="F35" s="101"/>
      <c r="G35" s="105"/>
      <c r="H35" s="13"/>
      <c r="I35" s="15"/>
    </row>
    <row r="36" spans="1:9" s="141" customFormat="1" ht="19.5" customHeight="1">
      <c r="A36" s="105"/>
      <c r="B36" s="725"/>
      <c r="C36" s="725"/>
      <c r="D36" s="725"/>
      <c r="E36" s="726"/>
      <c r="F36" s="101"/>
      <c r="G36" s="105"/>
      <c r="H36" s="13"/>
      <c r="I36" s="15"/>
    </row>
    <row r="37" spans="1:9" s="141" customFormat="1" ht="19.5" customHeight="1">
      <c r="A37" s="105"/>
      <c r="B37" s="725"/>
      <c r="C37" s="725"/>
      <c r="D37" s="725"/>
      <c r="E37" s="726"/>
      <c r="F37" s="101"/>
      <c r="G37" s="105"/>
      <c r="H37" s="13"/>
      <c r="I37" s="15"/>
    </row>
    <row r="38" spans="1:9" s="141" customFormat="1" ht="19.5" customHeight="1">
      <c r="A38" s="826" t="s">
        <v>895</v>
      </c>
      <c r="B38" s="826"/>
      <c r="C38" s="826"/>
      <c r="D38" s="826"/>
      <c r="E38" s="826"/>
      <c r="F38" s="826"/>
      <c r="G38" s="826"/>
      <c r="H38" s="13"/>
      <c r="I38" s="15"/>
    </row>
    <row r="39" spans="1:9" s="141" customFormat="1" ht="19.5" customHeight="1">
      <c r="A39" s="826"/>
      <c r="B39" s="826"/>
      <c r="C39" s="826"/>
      <c r="D39" s="826"/>
      <c r="E39" s="826"/>
      <c r="F39" s="826"/>
      <c r="G39" s="826"/>
      <c r="H39" s="13"/>
      <c r="I39" s="15"/>
    </row>
    <row r="40" spans="1:9" s="141" customFormat="1" ht="19.5" customHeight="1">
      <c r="A40" s="105"/>
      <c r="B40" s="725"/>
      <c r="C40" s="725"/>
      <c r="D40" s="725"/>
      <c r="E40" s="726"/>
      <c r="F40" s="101"/>
      <c r="G40" s="105"/>
      <c r="H40" s="13"/>
      <c r="I40" s="15"/>
    </row>
    <row r="41" spans="1:9" s="141" customFormat="1" ht="19.5" customHeight="1">
      <c r="A41" s="105"/>
      <c r="B41" s="725"/>
      <c r="C41" s="725"/>
      <c r="D41" s="725"/>
      <c r="E41" s="726"/>
      <c r="F41" s="101"/>
      <c r="G41" s="105"/>
      <c r="H41" s="13"/>
      <c r="I41" s="15"/>
    </row>
    <row r="42" spans="1:9" s="141" customFormat="1" ht="19.5" customHeight="1">
      <c r="A42" s="105"/>
      <c r="B42" s="725"/>
      <c r="C42" s="725"/>
      <c r="D42" s="725"/>
      <c r="E42" s="726"/>
      <c r="F42" s="101"/>
      <c r="G42" s="105"/>
      <c r="H42" s="13"/>
      <c r="I42" s="15"/>
    </row>
    <row r="43" spans="1:9" s="141" customFormat="1" ht="19.5" customHeight="1">
      <c r="A43" s="105"/>
      <c r="B43" s="725"/>
      <c r="C43" s="725"/>
      <c r="D43" s="725"/>
      <c r="E43" s="726"/>
      <c r="F43" s="101"/>
      <c r="G43" s="105"/>
      <c r="H43" s="13"/>
      <c r="I43" s="15"/>
    </row>
    <row r="44" spans="1:9" s="141" customFormat="1" ht="19.5" customHeight="1">
      <c r="A44" s="105"/>
      <c r="B44" s="725"/>
      <c r="C44" s="725"/>
      <c r="D44" s="725"/>
      <c r="E44" s="726"/>
      <c r="F44" s="101"/>
      <c r="G44" s="105"/>
      <c r="H44" s="13"/>
      <c r="I44" s="15"/>
    </row>
    <row r="45" spans="1:9" s="141" customFormat="1" ht="19.5" customHeight="1">
      <c r="A45" s="105"/>
      <c r="B45" s="725"/>
      <c r="C45" s="725"/>
      <c r="D45" s="725"/>
      <c r="E45" s="726"/>
      <c r="F45" s="101"/>
      <c r="G45" s="105"/>
      <c r="H45" s="13"/>
      <c r="I45" s="15"/>
    </row>
    <row r="46" spans="1:9" s="141" customFormat="1" ht="12.95" customHeight="1">
      <c r="A46" s="118"/>
      <c r="B46" s="101"/>
      <c r="C46" s="101"/>
      <c r="D46" s="101"/>
      <c r="E46" s="101"/>
      <c r="F46" s="101"/>
      <c r="G46" s="102"/>
      <c r="H46" s="13"/>
      <c r="I46" s="15"/>
    </row>
    <row r="47" spans="1:9" s="141" customFormat="1" ht="12.95" customHeight="1">
      <c r="A47" s="101"/>
      <c r="B47" s="101"/>
      <c r="C47" s="101"/>
      <c r="D47" s="101"/>
      <c r="E47" s="101"/>
      <c r="F47" s="101"/>
      <c r="G47" s="101"/>
      <c r="H47" s="13"/>
      <c r="I47" s="15"/>
    </row>
    <row r="48" spans="1:9" ht="8.25" customHeight="1"/>
    <row r="49" hidden="1"/>
  </sheetData>
  <mergeCells count="8">
    <mergeCell ref="E30:E31"/>
    <mergeCell ref="A30:A31"/>
    <mergeCell ref="A38:G39"/>
    <mergeCell ref="A1:G1"/>
    <mergeCell ref="A2:C2"/>
    <mergeCell ref="D2:G2"/>
    <mergeCell ref="A3:C3"/>
    <mergeCell ref="D3:G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IU247"/>
  <sheetViews>
    <sheetView view="pageBreakPreview" topLeftCell="A232" zoomScaleNormal="100" zoomScaleSheetLayoutView="100" workbookViewId="0">
      <selection activeCell="E241" sqref="E241"/>
    </sheetView>
  </sheetViews>
  <sheetFormatPr defaultRowHeight="12.75"/>
  <cols>
    <col min="1" max="1" width="17" style="452" customWidth="1"/>
    <col min="2" max="2" width="47.5703125" style="452" customWidth="1"/>
    <col min="3" max="3" width="11" style="452" customWidth="1"/>
    <col min="4" max="4" width="8.5703125" style="452" customWidth="1"/>
    <col min="5" max="5" width="11.140625" style="452" customWidth="1"/>
    <col min="6" max="6" width="11.7109375" style="551" customWidth="1"/>
    <col min="7" max="7" width="13.5703125" style="551" customWidth="1"/>
    <col min="8" max="8" width="11.42578125" style="551" customWidth="1"/>
    <col min="9" max="9" width="13.140625" style="551" customWidth="1"/>
    <col min="10" max="10" width="9.140625" style="551"/>
    <col min="11" max="11" width="10.140625" style="551" bestFit="1" customWidth="1"/>
    <col min="12" max="255" width="9.140625" style="551"/>
    <col min="256" max="257" width="7.7109375" style="551" customWidth="1"/>
    <col min="258" max="258" width="48.7109375" style="551" customWidth="1"/>
    <col min="259" max="259" width="15.42578125" style="551" customWidth="1"/>
    <col min="260" max="260" width="11.28515625" style="551" customWidth="1"/>
    <col min="261" max="261" width="12.7109375" style="551" customWidth="1"/>
    <col min="262" max="262" width="12.140625" style="551" customWidth="1"/>
    <col min="263" max="263" width="14.5703125" style="551" customWidth="1"/>
    <col min="264" max="264" width="11.42578125" style="551" customWidth="1"/>
    <col min="265" max="265" width="11.5703125" style="551" customWidth="1"/>
    <col min="266" max="266" width="9.140625" style="551"/>
    <col min="267" max="267" width="10.140625" style="551" bestFit="1" customWidth="1"/>
    <col min="268" max="511" width="9.140625" style="551"/>
    <col min="512" max="513" width="7.7109375" style="551" customWidth="1"/>
    <col min="514" max="514" width="48.7109375" style="551" customWidth="1"/>
    <col min="515" max="515" width="15.42578125" style="551" customWidth="1"/>
    <col min="516" max="516" width="11.28515625" style="551" customWidth="1"/>
    <col min="517" max="517" width="12.7109375" style="551" customWidth="1"/>
    <col min="518" max="518" width="12.140625" style="551" customWidth="1"/>
    <col min="519" max="519" width="14.5703125" style="551" customWidth="1"/>
    <col min="520" max="520" width="11.42578125" style="551" customWidth="1"/>
    <col min="521" max="521" width="11.5703125" style="551" customWidth="1"/>
    <col min="522" max="522" width="9.140625" style="551"/>
    <col min="523" max="523" width="10.140625" style="551" bestFit="1" customWidth="1"/>
    <col min="524" max="767" width="9.140625" style="551"/>
    <col min="768" max="769" width="7.7109375" style="551" customWidth="1"/>
    <col min="770" max="770" width="48.7109375" style="551" customWidth="1"/>
    <col min="771" max="771" width="15.42578125" style="551" customWidth="1"/>
    <col min="772" max="772" width="11.28515625" style="551" customWidth="1"/>
    <col min="773" max="773" width="12.7109375" style="551" customWidth="1"/>
    <col min="774" max="774" width="12.140625" style="551" customWidth="1"/>
    <col min="775" max="775" width="14.5703125" style="551" customWidth="1"/>
    <col min="776" max="776" width="11.42578125" style="551" customWidth="1"/>
    <col min="777" max="777" width="11.5703125" style="551" customWidth="1"/>
    <col min="778" max="778" width="9.140625" style="551"/>
    <col min="779" max="779" width="10.140625" style="551" bestFit="1" customWidth="1"/>
    <col min="780" max="1023" width="9.140625" style="551"/>
    <col min="1024" max="1025" width="7.7109375" style="551" customWidth="1"/>
    <col min="1026" max="1026" width="48.7109375" style="551" customWidth="1"/>
    <col min="1027" max="1027" width="15.42578125" style="551" customWidth="1"/>
    <col min="1028" max="1028" width="11.28515625" style="551" customWidth="1"/>
    <col min="1029" max="1029" width="12.7109375" style="551" customWidth="1"/>
    <col min="1030" max="1030" width="12.140625" style="551" customWidth="1"/>
    <col min="1031" max="1031" width="14.5703125" style="551" customWidth="1"/>
    <col min="1032" max="1032" width="11.42578125" style="551" customWidth="1"/>
    <col min="1033" max="1033" width="11.5703125" style="551" customWidth="1"/>
    <col min="1034" max="1034" width="9.140625" style="551"/>
    <col min="1035" max="1035" width="10.140625" style="551" bestFit="1" customWidth="1"/>
    <col min="1036" max="1279" width="9.140625" style="551"/>
    <col min="1280" max="1281" width="7.7109375" style="551" customWidth="1"/>
    <col min="1282" max="1282" width="48.7109375" style="551" customWidth="1"/>
    <col min="1283" max="1283" width="15.42578125" style="551" customWidth="1"/>
    <col min="1284" max="1284" width="11.28515625" style="551" customWidth="1"/>
    <col min="1285" max="1285" width="12.7109375" style="551" customWidth="1"/>
    <col min="1286" max="1286" width="12.140625" style="551" customWidth="1"/>
    <col min="1287" max="1287" width="14.5703125" style="551" customWidth="1"/>
    <col min="1288" max="1288" width="11.42578125" style="551" customWidth="1"/>
    <col min="1289" max="1289" width="11.5703125" style="551" customWidth="1"/>
    <col min="1290" max="1290" width="9.140625" style="551"/>
    <col min="1291" max="1291" width="10.140625" style="551" bestFit="1" customWidth="1"/>
    <col min="1292" max="1535" width="9.140625" style="551"/>
    <col min="1536" max="1537" width="7.7109375" style="551" customWidth="1"/>
    <col min="1538" max="1538" width="48.7109375" style="551" customWidth="1"/>
    <col min="1539" max="1539" width="15.42578125" style="551" customWidth="1"/>
    <col min="1540" max="1540" width="11.28515625" style="551" customWidth="1"/>
    <col min="1541" max="1541" width="12.7109375" style="551" customWidth="1"/>
    <col min="1542" max="1542" width="12.140625" style="551" customWidth="1"/>
    <col min="1543" max="1543" width="14.5703125" style="551" customWidth="1"/>
    <col min="1544" max="1544" width="11.42578125" style="551" customWidth="1"/>
    <col min="1545" max="1545" width="11.5703125" style="551" customWidth="1"/>
    <col min="1546" max="1546" width="9.140625" style="551"/>
    <col min="1547" max="1547" width="10.140625" style="551" bestFit="1" customWidth="1"/>
    <col min="1548" max="1791" width="9.140625" style="551"/>
    <col min="1792" max="1793" width="7.7109375" style="551" customWidth="1"/>
    <col min="1794" max="1794" width="48.7109375" style="551" customWidth="1"/>
    <col min="1795" max="1795" width="15.42578125" style="551" customWidth="1"/>
    <col min="1796" max="1796" width="11.28515625" style="551" customWidth="1"/>
    <col min="1797" max="1797" width="12.7109375" style="551" customWidth="1"/>
    <col min="1798" max="1798" width="12.140625" style="551" customWidth="1"/>
    <col min="1799" max="1799" width="14.5703125" style="551" customWidth="1"/>
    <col min="1800" max="1800" width="11.42578125" style="551" customWidth="1"/>
    <col min="1801" max="1801" width="11.5703125" style="551" customWidth="1"/>
    <col min="1802" max="1802" width="9.140625" style="551"/>
    <col min="1803" max="1803" width="10.140625" style="551" bestFit="1" customWidth="1"/>
    <col min="1804" max="2047" width="9.140625" style="551"/>
    <col min="2048" max="2049" width="7.7109375" style="551" customWidth="1"/>
    <col min="2050" max="2050" width="48.7109375" style="551" customWidth="1"/>
    <col min="2051" max="2051" width="15.42578125" style="551" customWidth="1"/>
    <col min="2052" max="2052" width="11.28515625" style="551" customWidth="1"/>
    <col min="2053" max="2053" width="12.7109375" style="551" customWidth="1"/>
    <col min="2054" max="2054" width="12.140625" style="551" customWidth="1"/>
    <col min="2055" max="2055" width="14.5703125" style="551" customWidth="1"/>
    <col min="2056" max="2056" width="11.42578125" style="551" customWidth="1"/>
    <col min="2057" max="2057" width="11.5703125" style="551" customWidth="1"/>
    <col min="2058" max="2058" width="9.140625" style="551"/>
    <col min="2059" max="2059" width="10.140625" style="551" bestFit="1" customWidth="1"/>
    <col min="2060" max="2303" width="9.140625" style="551"/>
    <col min="2304" max="2305" width="7.7109375" style="551" customWidth="1"/>
    <col min="2306" max="2306" width="48.7109375" style="551" customWidth="1"/>
    <col min="2307" max="2307" width="15.42578125" style="551" customWidth="1"/>
    <col min="2308" max="2308" width="11.28515625" style="551" customWidth="1"/>
    <col min="2309" max="2309" width="12.7109375" style="551" customWidth="1"/>
    <col min="2310" max="2310" width="12.140625" style="551" customWidth="1"/>
    <col min="2311" max="2311" width="14.5703125" style="551" customWidth="1"/>
    <col min="2312" max="2312" width="11.42578125" style="551" customWidth="1"/>
    <col min="2313" max="2313" width="11.5703125" style="551" customWidth="1"/>
    <col min="2314" max="2314" width="9.140625" style="551"/>
    <col min="2315" max="2315" width="10.140625" style="551" bestFit="1" customWidth="1"/>
    <col min="2316" max="2559" width="9.140625" style="551"/>
    <col min="2560" max="2561" width="7.7109375" style="551" customWidth="1"/>
    <col min="2562" max="2562" width="48.7109375" style="551" customWidth="1"/>
    <col min="2563" max="2563" width="15.42578125" style="551" customWidth="1"/>
    <col min="2564" max="2564" width="11.28515625" style="551" customWidth="1"/>
    <col min="2565" max="2565" width="12.7109375" style="551" customWidth="1"/>
    <col min="2566" max="2566" width="12.140625" style="551" customWidth="1"/>
    <col min="2567" max="2567" width="14.5703125" style="551" customWidth="1"/>
    <col min="2568" max="2568" width="11.42578125" style="551" customWidth="1"/>
    <col min="2569" max="2569" width="11.5703125" style="551" customWidth="1"/>
    <col min="2570" max="2570" width="9.140625" style="551"/>
    <col min="2571" max="2571" width="10.140625" style="551" bestFit="1" customWidth="1"/>
    <col min="2572" max="2815" width="9.140625" style="551"/>
    <col min="2816" max="2817" width="7.7109375" style="551" customWidth="1"/>
    <col min="2818" max="2818" width="48.7109375" style="551" customWidth="1"/>
    <col min="2819" max="2819" width="15.42578125" style="551" customWidth="1"/>
    <col min="2820" max="2820" width="11.28515625" style="551" customWidth="1"/>
    <col min="2821" max="2821" width="12.7109375" style="551" customWidth="1"/>
    <col min="2822" max="2822" width="12.140625" style="551" customWidth="1"/>
    <col min="2823" max="2823" width="14.5703125" style="551" customWidth="1"/>
    <col min="2824" max="2824" width="11.42578125" style="551" customWidth="1"/>
    <col min="2825" max="2825" width="11.5703125" style="551" customWidth="1"/>
    <col min="2826" max="2826" width="9.140625" style="551"/>
    <col min="2827" max="2827" width="10.140625" style="551" bestFit="1" customWidth="1"/>
    <col min="2828" max="3071" width="9.140625" style="551"/>
    <col min="3072" max="3073" width="7.7109375" style="551" customWidth="1"/>
    <col min="3074" max="3074" width="48.7109375" style="551" customWidth="1"/>
    <col min="3075" max="3075" width="15.42578125" style="551" customWidth="1"/>
    <col min="3076" max="3076" width="11.28515625" style="551" customWidth="1"/>
    <col min="3077" max="3077" width="12.7109375" style="551" customWidth="1"/>
    <col min="3078" max="3078" width="12.140625" style="551" customWidth="1"/>
    <col min="3079" max="3079" width="14.5703125" style="551" customWidth="1"/>
    <col min="3080" max="3080" width="11.42578125" style="551" customWidth="1"/>
    <col min="3081" max="3081" width="11.5703125" style="551" customWidth="1"/>
    <col min="3082" max="3082" width="9.140625" style="551"/>
    <col min="3083" max="3083" width="10.140625" style="551" bestFit="1" customWidth="1"/>
    <col min="3084" max="3327" width="9.140625" style="551"/>
    <col min="3328" max="3329" width="7.7109375" style="551" customWidth="1"/>
    <col min="3330" max="3330" width="48.7109375" style="551" customWidth="1"/>
    <col min="3331" max="3331" width="15.42578125" style="551" customWidth="1"/>
    <col min="3332" max="3332" width="11.28515625" style="551" customWidth="1"/>
    <col min="3333" max="3333" width="12.7109375" style="551" customWidth="1"/>
    <col min="3334" max="3334" width="12.140625" style="551" customWidth="1"/>
    <col min="3335" max="3335" width="14.5703125" style="551" customWidth="1"/>
    <col min="3336" max="3336" width="11.42578125" style="551" customWidth="1"/>
    <col min="3337" max="3337" width="11.5703125" style="551" customWidth="1"/>
    <col min="3338" max="3338" width="9.140625" style="551"/>
    <col min="3339" max="3339" width="10.140625" style="551" bestFit="1" customWidth="1"/>
    <col min="3340" max="3583" width="9.140625" style="551"/>
    <col min="3584" max="3585" width="7.7109375" style="551" customWidth="1"/>
    <col min="3586" max="3586" width="48.7109375" style="551" customWidth="1"/>
    <col min="3587" max="3587" width="15.42578125" style="551" customWidth="1"/>
    <col min="3588" max="3588" width="11.28515625" style="551" customWidth="1"/>
    <col min="3589" max="3589" width="12.7109375" style="551" customWidth="1"/>
    <col min="3590" max="3590" width="12.140625" style="551" customWidth="1"/>
    <col min="3591" max="3591" width="14.5703125" style="551" customWidth="1"/>
    <col min="3592" max="3592" width="11.42578125" style="551" customWidth="1"/>
    <col min="3593" max="3593" width="11.5703125" style="551" customWidth="1"/>
    <col min="3594" max="3594" width="9.140625" style="551"/>
    <col min="3595" max="3595" width="10.140625" style="551" bestFit="1" customWidth="1"/>
    <col min="3596" max="3839" width="9.140625" style="551"/>
    <col min="3840" max="3841" width="7.7109375" style="551" customWidth="1"/>
    <col min="3842" max="3842" width="48.7109375" style="551" customWidth="1"/>
    <col min="3843" max="3843" width="15.42578125" style="551" customWidth="1"/>
    <col min="3844" max="3844" width="11.28515625" style="551" customWidth="1"/>
    <col min="3845" max="3845" width="12.7109375" style="551" customWidth="1"/>
    <col min="3846" max="3846" width="12.140625" style="551" customWidth="1"/>
    <col min="3847" max="3847" width="14.5703125" style="551" customWidth="1"/>
    <col min="3848" max="3848" width="11.42578125" style="551" customWidth="1"/>
    <col min="3849" max="3849" width="11.5703125" style="551" customWidth="1"/>
    <col min="3850" max="3850" width="9.140625" style="551"/>
    <col min="3851" max="3851" width="10.140625" style="551" bestFit="1" customWidth="1"/>
    <col min="3852" max="4095" width="9.140625" style="551"/>
    <col min="4096" max="4097" width="7.7109375" style="551" customWidth="1"/>
    <col min="4098" max="4098" width="48.7109375" style="551" customWidth="1"/>
    <col min="4099" max="4099" width="15.42578125" style="551" customWidth="1"/>
    <col min="4100" max="4100" width="11.28515625" style="551" customWidth="1"/>
    <col min="4101" max="4101" width="12.7109375" style="551" customWidth="1"/>
    <col min="4102" max="4102" width="12.140625" style="551" customWidth="1"/>
    <col min="4103" max="4103" width="14.5703125" style="551" customWidth="1"/>
    <col min="4104" max="4104" width="11.42578125" style="551" customWidth="1"/>
    <col min="4105" max="4105" width="11.5703125" style="551" customWidth="1"/>
    <col min="4106" max="4106" width="9.140625" style="551"/>
    <col min="4107" max="4107" width="10.140625" style="551" bestFit="1" customWidth="1"/>
    <col min="4108" max="4351" width="9.140625" style="551"/>
    <col min="4352" max="4353" width="7.7109375" style="551" customWidth="1"/>
    <col min="4354" max="4354" width="48.7109375" style="551" customWidth="1"/>
    <col min="4355" max="4355" width="15.42578125" style="551" customWidth="1"/>
    <col min="4356" max="4356" width="11.28515625" style="551" customWidth="1"/>
    <col min="4357" max="4357" width="12.7109375" style="551" customWidth="1"/>
    <col min="4358" max="4358" width="12.140625" style="551" customWidth="1"/>
    <col min="4359" max="4359" width="14.5703125" style="551" customWidth="1"/>
    <col min="4360" max="4360" width="11.42578125" style="551" customWidth="1"/>
    <col min="4361" max="4361" width="11.5703125" style="551" customWidth="1"/>
    <col min="4362" max="4362" width="9.140625" style="551"/>
    <col min="4363" max="4363" width="10.140625" style="551" bestFit="1" customWidth="1"/>
    <col min="4364" max="4607" width="9.140625" style="551"/>
    <col min="4608" max="4609" width="7.7109375" style="551" customWidth="1"/>
    <col min="4610" max="4610" width="48.7109375" style="551" customWidth="1"/>
    <col min="4611" max="4611" width="15.42578125" style="551" customWidth="1"/>
    <col min="4612" max="4612" width="11.28515625" style="551" customWidth="1"/>
    <col min="4613" max="4613" width="12.7109375" style="551" customWidth="1"/>
    <col min="4614" max="4614" width="12.140625" style="551" customWidth="1"/>
    <col min="4615" max="4615" width="14.5703125" style="551" customWidth="1"/>
    <col min="4616" max="4616" width="11.42578125" style="551" customWidth="1"/>
    <col min="4617" max="4617" width="11.5703125" style="551" customWidth="1"/>
    <col min="4618" max="4618" width="9.140625" style="551"/>
    <col min="4619" max="4619" width="10.140625" style="551" bestFit="1" customWidth="1"/>
    <col min="4620" max="4863" width="9.140625" style="551"/>
    <col min="4864" max="4865" width="7.7109375" style="551" customWidth="1"/>
    <col min="4866" max="4866" width="48.7109375" style="551" customWidth="1"/>
    <col min="4867" max="4867" width="15.42578125" style="551" customWidth="1"/>
    <col min="4868" max="4868" width="11.28515625" style="551" customWidth="1"/>
    <col min="4869" max="4869" width="12.7109375" style="551" customWidth="1"/>
    <col min="4870" max="4870" width="12.140625" style="551" customWidth="1"/>
    <col min="4871" max="4871" width="14.5703125" style="551" customWidth="1"/>
    <col min="4872" max="4872" width="11.42578125" style="551" customWidth="1"/>
    <col min="4873" max="4873" width="11.5703125" style="551" customWidth="1"/>
    <col min="4874" max="4874" width="9.140625" style="551"/>
    <col min="4875" max="4875" width="10.140625" style="551" bestFit="1" customWidth="1"/>
    <col min="4876" max="5119" width="9.140625" style="551"/>
    <col min="5120" max="5121" width="7.7109375" style="551" customWidth="1"/>
    <col min="5122" max="5122" width="48.7109375" style="551" customWidth="1"/>
    <col min="5123" max="5123" width="15.42578125" style="551" customWidth="1"/>
    <col min="5124" max="5124" width="11.28515625" style="551" customWidth="1"/>
    <col min="5125" max="5125" width="12.7109375" style="551" customWidth="1"/>
    <col min="5126" max="5126" width="12.140625" style="551" customWidth="1"/>
    <col min="5127" max="5127" width="14.5703125" style="551" customWidth="1"/>
    <col min="5128" max="5128" width="11.42578125" style="551" customWidth="1"/>
    <col min="5129" max="5129" width="11.5703125" style="551" customWidth="1"/>
    <col min="5130" max="5130" width="9.140625" style="551"/>
    <col min="5131" max="5131" width="10.140625" style="551" bestFit="1" customWidth="1"/>
    <col min="5132" max="5375" width="9.140625" style="551"/>
    <col min="5376" max="5377" width="7.7109375" style="551" customWidth="1"/>
    <col min="5378" max="5378" width="48.7109375" style="551" customWidth="1"/>
    <col min="5379" max="5379" width="15.42578125" style="551" customWidth="1"/>
    <col min="5380" max="5380" width="11.28515625" style="551" customWidth="1"/>
    <col min="5381" max="5381" width="12.7109375" style="551" customWidth="1"/>
    <col min="5382" max="5382" width="12.140625" style="551" customWidth="1"/>
    <col min="5383" max="5383" width="14.5703125" style="551" customWidth="1"/>
    <col min="5384" max="5384" width="11.42578125" style="551" customWidth="1"/>
    <col min="5385" max="5385" width="11.5703125" style="551" customWidth="1"/>
    <col min="5386" max="5386" width="9.140625" style="551"/>
    <col min="5387" max="5387" width="10.140625" style="551" bestFit="1" customWidth="1"/>
    <col min="5388" max="5631" width="9.140625" style="551"/>
    <col min="5632" max="5633" width="7.7109375" style="551" customWidth="1"/>
    <col min="5634" max="5634" width="48.7109375" style="551" customWidth="1"/>
    <col min="5635" max="5635" width="15.42578125" style="551" customWidth="1"/>
    <col min="5636" max="5636" width="11.28515625" style="551" customWidth="1"/>
    <col min="5637" max="5637" width="12.7109375" style="551" customWidth="1"/>
    <col min="5638" max="5638" width="12.140625" style="551" customWidth="1"/>
    <col min="5639" max="5639" width="14.5703125" style="551" customWidth="1"/>
    <col min="5640" max="5640" width="11.42578125" style="551" customWidth="1"/>
    <col min="5641" max="5641" width="11.5703125" style="551" customWidth="1"/>
    <col min="5642" max="5642" width="9.140625" style="551"/>
    <col min="5643" max="5643" width="10.140625" style="551" bestFit="1" customWidth="1"/>
    <col min="5644" max="5887" width="9.140625" style="551"/>
    <col min="5888" max="5889" width="7.7109375" style="551" customWidth="1"/>
    <col min="5890" max="5890" width="48.7109375" style="551" customWidth="1"/>
    <col min="5891" max="5891" width="15.42578125" style="551" customWidth="1"/>
    <col min="5892" max="5892" width="11.28515625" style="551" customWidth="1"/>
    <col min="5893" max="5893" width="12.7109375" style="551" customWidth="1"/>
    <col min="5894" max="5894" width="12.140625" style="551" customWidth="1"/>
    <col min="5895" max="5895" width="14.5703125" style="551" customWidth="1"/>
    <col min="5896" max="5896" width="11.42578125" style="551" customWidth="1"/>
    <col min="5897" max="5897" width="11.5703125" style="551" customWidth="1"/>
    <col min="5898" max="5898" width="9.140625" style="551"/>
    <col min="5899" max="5899" width="10.140625" style="551" bestFit="1" customWidth="1"/>
    <col min="5900" max="6143" width="9.140625" style="551"/>
    <col min="6144" max="6145" width="7.7109375" style="551" customWidth="1"/>
    <col min="6146" max="6146" width="48.7109375" style="551" customWidth="1"/>
    <col min="6147" max="6147" width="15.42578125" style="551" customWidth="1"/>
    <col min="6148" max="6148" width="11.28515625" style="551" customWidth="1"/>
    <col min="6149" max="6149" width="12.7109375" style="551" customWidth="1"/>
    <col min="6150" max="6150" width="12.140625" style="551" customWidth="1"/>
    <col min="6151" max="6151" width="14.5703125" style="551" customWidth="1"/>
    <col min="6152" max="6152" width="11.42578125" style="551" customWidth="1"/>
    <col min="6153" max="6153" width="11.5703125" style="551" customWidth="1"/>
    <col min="6154" max="6154" width="9.140625" style="551"/>
    <col min="6155" max="6155" width="10.140625" style="551" bestFit="1" customWidth="1"/>
    <col min="6156" max="6399" width="9.140625" style="551"/>
    <col min="6400" max="6401" width="7.7109375" style="551" customWidth="1"/>
    <col min="6402" max="6402" width="48.7109375" style="551" customWidth="1"/>
    <col min="6403" max="6403" width="15.42578125" style="551" customWidth="1"/>
    <col min="6404" max="6404" width="11.28515625" style="551" customWidth="1"/>
    <col min="6405" max="6405" width="12.7109375" style="551" customWidth="1"/>
    <col min="6406" max="6406" width="12.140625" style="551" customWidth="1"/>
    <col min="6407" max="6407" width="14.5703125" style="551" customWidth="1"/>
    <col min="6408" max="6408" width="11.42578125" style="551" customWidth="1"/>
    <col min="6409" max="6409" width="11.5703125" style="551" customWidth="1"/>
    <col min="6410" max="6410" width="9.140625" style="551"/>
    <col min="6411" max="6411" width="10.140625" style="551" bestFit="1" customWidth="1"/>
    <col min="6412" max="6655" width="9.140625" style="551"/>
    <col min="6656" max="6657" width="7.7109375" style="551" customWidth="1"/>
    <col min="6658" max="6658" width="48.7109375" style="551" customWidth="1"/>
    <col min="6659" max="6659" width="15.42578125" style="551" customWidth="1"/>
    <col min="6660" max="6660" width="11.28515625" style="551" customWidth="1"/>
    <col min="6661" max="6661" width="12.7109375" style="551" customWidth="1"/>
    <col min="6662" max="6662" width="12.140625" style="551" customWidth="1"/>
    <col min="6663" max="6663" width="14.5703125" style="551" customWidth="1"/>
    <col min="6664" max="6664" width="11.42578125" style="551" customWidth="1"/>
    <col min="6665" max="6665" width="11.5703125" style="551" customWidth="1"/>
    <col min="6666" max="6666" width="9.140625" style="551"/>
    <col min="6667" max="6667" width="10.140625" style="551" bestFit="1" customWidth="1"/>
    <col min="6668" max="6911" width="9.140625" style="551"/>
    <col min="6912" max="6913" width="7.7109375" style="551" customWidth="1"/>
    <col min="6914" max="6914" width="48.7109375" style="551" customWidth="1"/>
    <col min="6915" max="6915" width="15.42578125" style="551" customWidth="1"/>
    <col min="6916" max="6916" width="11.28515625" style="551" customWidth="1"/>
    <col min="6917" max="6917" width="12.7109375" style="551" customWidth="1"/>
    <col min="6918" max="6918" width="12.140625" style="551" customWidth="1"/>
    <col min="6919" max="6919" width="14.5703125" style="551" customWidth="1"/>
    <col min="6920" max="6920" width="11.42578125" style="551" customWidth="1"/>
    <col min="6921" max="6921" width="11.5703125" style="551" customWidth="1"/>
    <col min="6922" max="6922" width="9.140625" style="551"/>
    <col min="6923" max="6923" width="10.140625" style="551" bestFit="1" customWidth="1"/>
    <col min="6924" max="7167" width="9.140625" style="551"/>
    <col min="7168" max="7169" width="7.7109375" style="551" customWidth="1"/>
    <col min="7170" max="7170" width="48.7109375" style="551" customWidth="1"/>
    <col min="7171" max="7171" width="15.42578125" style="551" customWidth="1"/>
    <col min="7172" max="7172" width="11.28515625" style="551" customWidth="1"/>
    <col min="7173" max="7173" width="12.7109375" style="551" customWidth="1"/>
    <col min="7174" max="7174" width="12.140625" style="551" customWidth="1"/>
    <col min="7175" max="7175" width="14.5703125" style="551" customWidth="1"/>
    <col min="7176" max="7176" width="11.42578125" style="551" customWidth="1"/>
    <col min="7177" max="7177" width="11.5703125" style="551" customWidth="1"/>
    <col min="7178" max="7178" width="9.140625" style="551"/>
    <col min="7179" max="7179" width="10.140625" style="551" bestFit="1" customWidth="1"/>
    <col min="7180" max="7423" width="9.140625" style="551"/>
    <col min="7424" max="7425" width="7.7109375" style="551" customWidth="1"/>
    <col min="7426" max="7426" width="48.7109375" style="551" customWidth="1"/>
    <col min="7427" max="7427" width="15.42578125" style="551" customWidth="1"/>
    <col min="7428" max="7428" width="11.28515625" style="551" customWidth="1"/>
    <col min="7429" max="7429" width="12.7109375" style="551" customWidth="1"/>
    <col min="7430" max="7430" width="12.140625" style="551" customWidth="1"/>
    <col min="7431" max="7431" width="14.5703125" style="551" customWidth="1"/>
    <col min="7432" max="7432" width="11.42578125" style="551" customWidth="1"/>
    <col min="7433" max="7433" width="11.5703125" style="551" customWidth="1"/>
    <col min="7434" max="7434" width="9.140625" style="551"/>
    <col min="7435" max="7435" width="10.140625" style="551" bestFit="1" customWidth="1"/>
    <col min="7436" max="7679" width="9.140625" style="551"/>
    <col min="7680" max="7681" width="7.7109375" style="551" customWidth="1"/>
    <col min="7682" max="7682" width="48.7109375" style="551" customWidth="1"/>
    <col min="7683" max="7683" width="15.42578125" style="551" customWidth="1"/>
    <col min="7684" max="7684" width="11.28515625" style="551" customWidth="1"/>
    <col min="7685" max="7685" width="12.7109375" style="551" customWidth="1"/>
    <col min="7686" max="7686" width="12.140625" style="551" customWidth="1"/>
    <col min="7687" max="7687" width="14.5703125" style="551" customWidth="1"/>
    <col min="7688" max="7688" width="11.42578125" style="551" customWidth="1"/>
    <col min="7689" max="7689" width="11.5703125" style="551" customWidth="1"/>
    <col min="7690" max="7690" width="9.140625" style="551"/>
    <col min="7691" max="7691" width="10.140625" style="551" bestFit="1" customWidth="1"/>
    <col min="7692" max="7935" width="9.140625" style="551"/>
    <col min="7936" max="7937" width="7.7109375" style="551" customWidth="1"/>
    <col min="7938" max="7938" width="48.7109375" style="551" customWidth="1"/>
    <col min="7939" max="7939" width="15.42578125" style="551" customWidth="1"/>
    <col min="7940" max="7940" width="11.28515625" style="551" customWidth="1"/>
    <col min="7941" max="7941" width="12.7109375" style="551" customWidth="1"/>
    <col min="7942" max="7942" width="12.140625" style="551" customWidth="1"/>
    <col min="7943" max="7943" width="14.5703125" style="551" customWidth="1"/>
    <col min="7944" max="7944" width="11.42578125" style="551" customWidth="1"/>
    <col min="7945" max="7945" width="11.5703125" style="551" customWidth="1"/>
    <col min="7946" max="7946" width="9.140625" style="551"/>
    <col min="7947" max="7947" width="10.140625" style="551" bestFit="1" customWidth="1"/>
    <col min="7948" max="8191" width="9.140625" style="551"/>
    <col min="8192" max="8193" width="7.7109375" style="551" customWidth="1"/>
    <col min="8194" max="8194" width="48.7109375" style="551" customWidth="1"/>
    <col min="8195" max="8195" width="15.42578125" style="551" customWidth="1"/>
    <col min="8196" max="8196" width="11.28515625" style="551" customWidth="1"/>
    <col min="8197" max="8197" width="12.7109375" style="551" customWidth="1"/>
    <col min="8198" max="8198" width="12.140625" style="551" customWidth="1"/>
    <col min="8199" max="8199" width="14.5703125" style="551" customWidth="1"/>
    <col min="8200" max="8200" width="11.42578125" style="551" customWidth="1"/>
    <col min="8201" max="8201" width="11.5703125" style="551" customWidth="1"/>
    <col min="8202" max="8202" width="9.140625" style="551"/>
    <col min="8203" max="8203" width="10.140625" style="551" bestFit="1" customWidth="1"/>
    <col min="8204" max="8447" width="9.140625" style="551"/>
    <col min="8448" max="8449" width="7.7109375" style="551" customWidth="1"/>
    <col min="8450" max="8450" width="48.7109375" style="551" customWidth="1"/>
    <col min="8451" max="8451" width="15.42578125" style="551" customWidth="1"/>
    <col min="8452" max="8452" width="11.28515625" style="551" customWidth="1"/>
    <col min="8453" max="8453" width="12.7109375" style="551" customWidth="1"/>
    <col min="8454" max="8454" width="12.140625" style="551" customWidth="1"/>
    <col min="8455" max="8455" width="14.5703125" style="551" customWidth="1"/>
    <col min="8456" max="8456" width="11.42578125" style="551" customWidth="1"/>
    <col min="8457" max="8457" width="11.5703125" style="551" customWidth="1"/>
    <col min="8458" max="8458" width="9.140625" style="551"/>
    <col min="8459" max="8459" width="10.140625" style="551" bestFit="1" customWidth="1"/>
    <col min="8460" max="8703" width="9.140625" style="551"/>
    <col min="8704" max="8705" width="7.7109375" style="551" customWidth="1"/>
    <col min="8706" max="8706" width="48.7109375" style="551" customWidth="1"/>
    <col min="8707" max="8707" width="15.42578125" style="551" customWidth="1"/>
    <col min="8708" max="8708" width="11.28515625" style="551" customWidth="1"/>
    <col min="8709" max="8709" width="12.7109375" style="551" customWidth="1"/>
    <col min="8710" max="8710" width="12.140625" style="551" customWidth="1"/>
    <col min="8711" max="8711" width="14.5703125" style="551" customWidth="1"/>
    <col min="8712" max="8712" width="11.42578125" style="551" customWidth="1"/>
    <col min="8713" max="8713" width="11.5703125" style="551" customWidth="1"/>
    <col min="8714" max="8714" width="9.140625" style="551"/>
    <col min="8715" max="8715" width="10.140625" style="551" bestFit="1" customWidth="1"/>
    <col min="8716" max="8959" width="9.140625" style="551"/>
    <col min="8960" max="8961" width="7.7109375" style="551" customWidth="1"/>
    <col min="8962" max="8962" width="48.7109375" style="551" customWidth="1"/>
    <col min="8963" max="8963" width="15.42578125" style="551" customWidth="1"/>
    <col min="8964" max="8964" width="11.28515625" style="551" customWidth="1"/>
    <col min="8965" max="8965" width="12.7109375" style="551" customWidth="1"/>
    <col min="8966" max="8966" width="12.140625" style="551" customWidth="1"/>
    <col min="8967" max="8967" width="14.5703125" style="551" customWidth="1"/>
    <col min="8968" max="8968" width="11.42578125" style="551" customWidth="1"/>
    <col min="8969" max="8969" width="11.5703125" style="551" customWidth="1"/>
    <col min="8970" max="8970" width="9.140625" style="551"/>
    <col min="8971" max="8971" width="10.140625" style="551" bestFit="1" customWidth="1"/>
    <col min="8972" max="9215" width="9.140625" style="551"/>
    <col min="9216" max="9217" width="7.7109375" style="551" customWidth="1"/>
    <col min="9218" max="9218" width="48.7109375" style="551" customWidth="1"/>
    <col min="9219" max="9219" width="15.42578125" style="551" customWidth="1"/>
    <col min="9220" max="9220" width="11.28515625" style="551" customWidth="1"/>
    <col min="9221" max="9221" width="12.7109375" style="551" customWidth="1"/>
    <col min="9222" max="9222" width="12.140625" style="551" customWidth="1"/>
    <col min="9223" max="9223" width="14.5703125" style="551" customWidth="1"/>
    <col min="9224" max="9224" width="11.42578125" style="551" customWidth="1"/>
    <col min="9225" max="9225" width="11.5703125" style="551" customWidth="1"/>
    <col min="9226" max="9226" width="9.140625" style="551"/>
    <col min="9227" max="9227" width="10.140625" style="551" bestFit="1" customWidth="1"/>
    <col min="9228" max="9471" width="9.140625" style="551"/>
    <col min="9472" max="9473" width="7.7109375" style="551" customWidth="1"/>
    <col min="9474" max="9474" width="48.7109375" style="551" customWidth="1"/>
    <col min="9475" max="9475" width="15.42578125" style="551" customWidth="1"/>
    <col min="9476" max="9476" width="11.28515625" style="551" customWidth="1"/>
    <col min="9477" max="9477" width="12.7109375" style="551" customWidth="1"/>
    <col min="9478" max="9478" width="12.140625" style="551" customWidth="1"/>
    <col min="9479" max="9479" width="14.5703125" style="551" customWidth="1"/>
    <col min="9480" max="9480" width="11.42578125" style="551" customWidth="1"/>
    <col min="9481" max="9481" width="11.5703125" style="551" customWidth="1"/>
    <col min="9482" max="9482" width="9.140625" style="551"/>
    <col min="9483" max="9483" width="10.140625" style="551" bestFit="1" customWidth="1"/>
    <col min="9484" max="9727" width="9.140625" style="551"/>
    <col min="9728" max="9729" width="7.7109375" style="551" customWidth="1"/>
    <col min="9730" max="9730" width="48.7109375" style="551" customWidth="1"/>
    <col min="9731" max="9731" width="15.42578125" style="551" customWidth="1"/>
    <col min="9732" max="9732" width="11.28515625" style="551" customWidth="1"/>
    <col min="9733" max="9733" width="12.7109375" style="551" customWidth="1"/>
    <col min="9734" max="9734" width="12.140625" style="551" customWidth="1"/>
    <col min="9735" max="9735" width="14.5703125" style="551" customWidth="1"/>
    <col min="9736" max="9736" width="11.42578125" style="551" customWidth="1"/>
    <col min="9737" max="9737" width="11.5703125" style="551" customWidth="1"/>
    <col min="9738" max="9738" width="9.140625" style="551"/>
    <col min="9739" max="9739" width="10.140625" style="551" bestFit="1" customWidth="1"/>
    <col min="9740" max="9983" width="9.140625" style="551"/>
    <col min="9984" max="9985" width="7.7109375" style="551" customWidth="1"/>
    <col min="9986" max="9986" width="48.7109375" style="551" customWidth="1"/>
    <col min="9987" max="9987" width="15.42578125" style="551" customWidth="1"/>
    <col min="9988" max="9988" width="11.28515625" style="551" customWidth="1"/>
    <col min="9989" max="9989" width="12.7109375" style="551" customWidth="1"/>
    <col min="9990" max="9990" width="12.140625" style="551" customWidth="1"/>
    <col min="9991" max="9991" width="14.5703125" style="551" customWidth="1"/>
    <col min="9992" max="9992" width="11.42578125" style="551" customWidth="1"/>
    <col min="9993" max="9993" width="11.5703125" style="551" customWidth="1"/>
    <col min="9994" max="9994" width="9.140625" style="551"/>
    <col min="9995" max="9995" width="10.140625" style="551" bestFit="1" customWidth="1"/>
    <col min="9996" max="10239" width="9.140625" style="551"/>
    <col min="10240" max="10241" width="7.7109375" style="551" customWidth="1"/>
    <col min="10242" max="10242" width="48.7109375" style="551" customWidth="1"/>
    <col min="10243" max="10243" width="15.42578125" style="551" customWidth="1"/>
    <col min="10244" max="10244" width="11.28515625" style="551" customWidth="1"/>
    <col min="10245" max="10245" width="12.7109375" style="551" customWidth="1"/>
    <col min="10246" max="10246" width="12.140625" style="551" customWidth="1"/>
    <col min="10247" max="10247" width="14.5703125" style="551" customWidth="1"/>
    <col min="10248" max="10248" width="11.42578125" style="551" customWidth="1"/>
    <col min="10249" max="10249" width="11.5703125" style="551" customWidth="1"/>
    <col min="10250" max="10250" width="9.140625" style="551"/>
    <col min="10251" max="10251" width="10.140625" style="551" bestFit="1" customWidth="1"/>
    <col min="10252" max="10495" width="9.140625" style="551"/>
    <col min="10496" max="10497" width="7.7109375" style="551" customWidth="1"/>
    <col min="10498" max="10498" width="48.7109375" style="551" customWidth="1"/>
    <col min="10499" max="10499" width="15.42578125" style="551" customWidth="1"/>
    <col min="10500" max="10500" width="11.28515625" style="551" customWidth="1"/>
    <col min="10501" max="10501" width="12.7109375" style="551" customWidth="1"/>
    <col min="10502" max="10502" width="12.140625" style="551" customWidth="1"/>
    <col min="10503" max="10503" width="14.5703125" style="551" customWidth="1"/>
    <col min="10504" max="10504" width="11.42578125" style="551" customWidth="1"/>
    <col min="10505" max="10505" width="11.5703125" style="551" customWidth="1"/>
    <col min="10506" max="10506" width="9.140625" style="551"/>
    <col min="10507" max="10507" width="10.140625" style="551" bestFit="1" customWidth="1"/>
    <col min="10508" max="10751" width="9.140625" style="551"/>
    <col min="10752" max="10753" width="7.7109375" style="551" customWidth="1"/>
    <col min="10754" max="10754" width="48.7109375" style="551" customWidth="1"/>
    <col min="10755" max="10755" width="15.42578125" style="551" customWidth="1"/>
    <col min="10756" max="10756" width="11.28515625" style="551" customWidth="1"/>
    <col min="10757" max="10757" width="12.7109375" style="551" customWidth="1"/>
    <col min="10758" max="10758" width="12.140625" style="551" customWidth="1"/>
    <col min="10759" max="10759" width="14.5703125" style="551" customWidth="1"/>
    <col min="10760" max="10760" width="11.42578125" style="551" customWidth="1"/>
    <col min="10761" max="10761" width="11.5703125" style="551" customWidth="1"/>
    <col min="10762" max="10762" width="9.140625" style="551"/>
    <col min="10763" max="10763" width="10.140625" style="551" bestFit="1" customWidth="1"/>
    <col min="10764" max="11007" width="9.140625" style="551"/>
    <col min="11008" max="11009" width="7.7109375" style="551" customWidth="1"/>
    <col min="11010" max="11010" width="48.7109375" style="551" customWidth="1"/>
    <col min="11011" max="11011" width="15.42578125" style="551" customWidth="1"/>
    <col min="11012" max="11012" width="11.28515625" style="551" customWidth="1"/>
    <col min="11013" max="11013" width="12.7109375" style="551" customWidth="1"/>
    <col min="11014" max="11014" width="12.140625" style="551" customWidth="1"/>
    <col min="11015" max="11015" width="14.5703125" style="551" customWidth="1"/>
    <col min="11016" max="11016" width="11.42578125" style="551" customWidth="1"/>
    <col min="11017" max="11017" width="11.5703125" style="551" customWidth="1"/>
    <col min="11018" max="11018" width="9.140625" style="551"/>
    <col min="11019" max="11019" width="10.140625" style="551" bestFit="1" customWidth="1"/>
    <col min="11020" max="11263" width="9.140625" style="551"/>
    <col min="11264" max="11265" width="7.7109375" style="551" customWidth="1"/>
    <col min="11266" max="11266" width="48.7109375" style="551" customWidth="1"/>
    <col min="11267" max="11267" width="15.42578125" style="551" customWidth="1"/>
    <col min="11268" max="11268" width="11.28515625" style="551" customWidth="1"/>
    <col min="11269" max="11269" width="12.7109375" style="551" customWidth="1"/>
    <col min="11270" max="11270" width="12.140625" style="551" customWidth="1"/>
    <col min="11271" max="11271" width="14.5703125" style="551" customWidth="1"/>
    <col min="11272" max="11272" width="11.42578125" style="551" customWidth="1"/>
    <col min="11273" max="11273" width="11.5703125" style="551" customWidth="1"/>
    <col min="11274" max="11274" width="9.140625" style="551"/>
    <col min="11275" max="11275" width="10.140625" style="551" bestFit="1" customWidth="1"/>
    <col min="11276" max="11519" width="9.140625" style="551"/>
    <col min="11520" max="11521" width="7.7109375" style="551" customWidth="1"/>
    <col min="11522" max="11522" width="48.7109375" style="551" customWidth="1"/>
    <col min="11523" max="11523" width="15.42578125" style="551" customWidth="1"/>
    <col min="11524" max="11524" width="11.28515625" style="551" customWidth="1"/>
    <col min="11525" max="11525" width="12.7109375" style="551" customWidth="1"/>
    <col min="11526" max="11526" width="12.140625" style="551" customWidth="1"/>
    <col min="11527" max="11527" width="14.5703125" style="551" customWidth="1"/>
    <col min="11528" max="11528" width="11.42578125" style="551" customWidth="1"/>
    <col min="11529" max="11529" width="11.5703125" style="551" customWidth="1"/>
    <col min="11530" max="11530" width="9.140625" style="551"/>
    <col min="11531" max="11531" width="10.140625" style="551" bestFit="1" customWidth="1"/>
    <col min="11532" max="11775" width="9.140625" style="551"/>
    <col min="11776" max="11777" width="7.7109375" style="551" customWidth="1"/>
    <col min="11778" max="11778" width="48.7109375" style="551" customWidth="1"/>
    <col min="11779" max="11779" width="15.42578125" style="551" customWidth="1"/>
    <col min="11780" max="11780" width="11.28515625" style="551" customWidth="1"/>
    <col min="11781" max="11781" width="12.7109375" style="551" customWidth="1"/>
    <col min="11782" max="11782" width="12.140625" style="551" customWidth="1"/>
    <col min="11783" max="11783" width="14.5703125" style="551" customWidth="1"/>
    <col min="11784" max="11784" width="11.42578125" style="551" customWidth="1"/>
    <col min="11785" max="11785" width="11.5703125" style="551" customWidth="1"/>
    <col min="11786" max="11786" width="9.140625" style="551"/>
    <col min="11787" max="11787" width="10.140625" style="551" bestFit="1" customWidth="1"/>
    <col min="11788" max="12031" width="9.140625" style="551"/>
    <col min="12032" max="12033" width="7.7109375" style="551" customWidth="1"/>
    <col min="12034" max="12034" width="48.7109375" style="551" customWidth="1"/>
    <col min="12035" max="12035" width="15.42578125" style="551" customWidth="1"/>
    <col min="12036" max="12036" width="11.28515625" style="551" customWidth="1"/>
    <col min="12037" max="12037" width="12.7109375" style="551" customWidth="1"/>
    <col min="12038" max="12038" width="12.140625" style="551" customWidth="1"/>
    <col min="12039" max="12039" width="14.5703125" style="551" customWidth="1"/>
    <col min="12040" max="12040" width="11.42578125" style="551" customWidth="1"/>
    <col min="12041" max="12041" width="11.5703125" style="551" customWidth="1"/>
    <col min="12042" max="12042" width="9.140625" style="551"/>
    <col min="12043" max="12043" width="10.140625" style="551" bestFit="1" customWidth="1"/>
    <col min="12044" max="12287" width="9.140625" style="551"/>
    <col min="12288" max="12289" width="7.7109375" style="551" customWidth="1"/>
    <col min="12290" max="12290" width="48.7109375" style="551" customWidth="1"/>
    <col min="12291" max="12291" width="15.42578125" style="551" customWidth="1"/>
    <col min="12292" max="12292" width="11.28515625" style="551" customWidth="1"/>
    <col min="12293" max="12293" width="12.7109375" style="551" customWidth="1"/>
    <col min="12294" max="12294" width="12.140625" style="551" customWidth="1"/>
    <col min="12295" max="12295" width="14.5703125" style="551" customWidth="1"/>
    <col min="12296" max="12296" width="11.42578125" style="551" customWidth="1"/>
    <col min="12297" max="12297" width="11.5703125" style="551" customWidth="1"/>
    <col min="12298" max="12298" width="9.140625" style="551"/>
    <col min="12299" max="12299" width="10.140625" style="551" bestFit="1" customWidth="1"/>
    <col min="12300" max="12543" width="9.140625" style="551"/>
    <col min="12544" max="12545" width="7.7109375" style="551" customWidth="1"/>
    <col min="12546" max="12546" width="48.7109375" style="551" customWidth="1"/>
    <col min="12547" max="12547" width="15.42578125" style="551" customWidth="1"/>
    <col min="12548" max="12548" width="11.28515625" style="551" customWidth="1"/>
    <col min="12549" max="12549" width="12.7109375" style="551" customWidth="1"/>
    <col min="12550" max="12550" width="12.140625" style="551" customWidth="1"/>
    <col min="12551" max="12551" width="14.5703125" style="551" customWidth="1"/>
    <col min="12552" max="12552" width="11.42578125" style="551" customWidth="1"/>
    <col min="12553" max="12553" width="11.5703125" style="551" customWidth="1"/>
    <col min="12554" max="12554" width="9.140625" style="551"/>
    <col min="12555" max="12555" width="10.140625" style="551" bestFit="1" customWidth="1"/>
    <col min="12556" max="12799" width="9.140625" style="551"/>
    <col min="12800" max="12801" width="7.7109375" style="551" customWidth="1"/>
    <col min="12802" max="12802" width="48.7109375" style="551" customWidth="1"/>
    <col min="12803" max="12803" width="15.42578125" style="551" customWidth="1"/>
    <col min="12804" max="12804" width="11.28515625" style="551" customWidth="1"/>
    <col min="12805" max="12805" width="12.7109375" style="551" customWidth="1"/>
    <col min="12806" max="12806" width="12.140625" style="551" customWidth="1"/>
    <col min="12807" max="12807" width="14.5703125" style="551" customWidth="1"/>
    <col min="12808" max="12808" width="11.42578125" style="551" customWidth="1"/>
    <col min="12809" max="12809" width="11.5703125" style="551" customWidth="1"/>
    <col min="12810" max="12810" width="9.140625" style="551"/>
    <col min="12811" max="12811" width="10.140625" style="551" bestFit="1" customWidth="1"/>
    <col min="12812" max="13055" width="9.140625" style="551"/>
    <col min="13056" max="13057" width="7.7109375" style="551" customWidth="1"/>
    <col min="13058" max="13058" width="48.7109375" style="551" customWidth="1"/>
    <col min="13059" max="13059" width="15.42578125" style="551" customWidth="1"/>
    <col min="13060" max="13060" width="11.28515625" style="551" customWidth="1"/>
    <col min="13061" max="13061" width="12.7109375" style="551" customWidth="1"/>
    <col min="13062" max="13062" width="12.140625" style="551" customWidth="1"/>
    <col min="13063" max="13063" width="14.5703125" style="551" customWidth="1"/>
    <col min="13064" max="13064" width="11.42578125" style="551" customWidth="1"/>
    <col min="13065" max="13065" width="11.5703125" style="551" customWidth="1"/>
    <col min="13066" max="13066" width="9.140625" style="551"/>
    <col min="13067" max="13067" width="10.140625" style="551" bestFit="1" customWidth="1"/>
    <col min="13068" max="13311" width="9.140625" style="551"/>
    <col min="13312" max="13313" width="7.7109375" style="551" customWidth="1"/>
    <col min="13314" max="13314" width="48.7109375" style="551" customWidth="1"/>
    <col min="13315" max="13315" width="15.42578125" style="551" customWidth="1"/>
    <col min="13316" max="13316" width="11.28515625" style="551" customWidth="1"/>
    <col min="13317" max="13317" width="12.7109375" style="551" customWidth="1"/>
    <col min="13318" max="13318" width="12.140625" style="551" customWidth="1"/>
    <col min="13319" max="13319" width="14.5703125" style="551" customWidth="1"/>
    <col min="13320" max="13320" width="11.42578125" style="551" customWidth="1"/>
    <col min="13321" max="13321" width="11.5703125" style="551" customWidth="1"/>
    <col min="13322" max="13322" width="9.140625" style="551"/>
    <col min="13323" max="13323" width="10.140625" style="551" bestFit="1" customWidth="1"/>
    <col min="13324" max="13567" width="9.140625" style="551"/>
    <col min="13568" max="13569" width="7.7109375" style="551" customWidth="1"/>
    <col min="13570" max="13570" width="48.7109375" style="551" customWidth="1"/>
    <col min="13571" max="13571" width="15.42578125" style="551" customWidth="1"/>
    <col min="13572" max="13572" width="11.28515625" style="551" customWidth="1"/>
    <col min="13573" max="13573" width="12.7109375" style="551" customWidth="1"/>
    <col min="13574" max="13574" width="12.140625" style="551" customWidth="1"/>
    <col min="13575" max="13575" width="14.5703125" style="551" customWidth="1"/>
    <col min="13576" max="13576" width="11.42578125" style="551" customWidth="1"/>
    <col min="13577" max="13577" width="11.5703125" style="551" customWidth="1"/>
    <col min="13578" max="13578" width="9.140625" style="551"/>
    <col min="13579" max="13579" width="10.140625" style="551" bestFit="1" customWidth="1"/>
    <col min="13580" max="13823" width="9.140625" style="551"/>
    <col min="13824" max="13825" width="7.7109375" style="551" customWidth="1"/>
    <col min="13826" max="13826" width="48.7109375" style="551" customWidth="1"/>
    <col min="13827" max="13827" width="15.42578125" style="551" customWidth="1"/>
    <col min="13828" max="13828" width="11.28515625" style="551" customWidth="1"/>
    <col min="13829" max="13829" width="12.7109375" style="551" customWidth="1"/>
    <col min="13830" max="13830" width="12.140625" style="551" customWidth="1"/>
    <col min="13831" max="13831" width="14.5703125" style="551" customWidth="1"/>
    <col min="13832" max="13832" width="11.42578125" style="551" customWidth="1"/>
    <col min="13833" max="13833" width="11.5703125" style="551" customWidth="1"/>
    <col min="13834" max="13834" width="9.140625" style="551"/>
    <col min="13835" max="13835" width="10.140625" style="551" bestFit="1" customWidth="1"/>
    <col min="13836" max="14079" width="9.140625" style="551"/>
    <col min="14080" max="14081" width="7.7109375" style="551" customWidth="1"/>
    <col min="14082" max="14082" width="48.7109375" style="551" customWidth="1"/>
    <col min="14083" max="14083" width="15.42578125" style="551" customWidth="1"/>
    <col min="14084" max="14084" width="11.28515625" style="551" customWidth="1"/>
    <col min="14085" max="14085" width="12.7109375" style="551" customWidth="1"/>
    <col min="14086" max="14086" width="12.140625" style="551" customWidth="1"/>
    <col min="14087" max="14087" width="14.5703125" style="551" customWidth="1"/>
    <col min="14088" max="14088" width="11.42578125" style="551" customWidth="1"/>
    <col min="14089" max="14089" width="11.5703125" style="551" customWidth="1"/>
    <col min="14090" max="14090" width="9.140625" style="551"/>
    <col min="14091" max="14091" width="10.140625" style="551" bestFit="1" customWidth="1"/>
    <col min="14092" max="14335" width="9.140625" style="551"/>
    <col min="14336" max="14337" width="7.7109375" style="551" customWidth="1"/>
    <col min="14338" max="14338" width="48.7109375" style="551" customWidth="1"/>
    <col min="14339" max="14339" width="15.42578125" style="551" customWidth="1"/>
    <col min="14340" max="14340" width="11.28515625" style="551" customWidth="1"/>
    <col min="14341" max="14341" width="12.7109375" style="551" customWidth="1"/>
    <col min="14342" max="14342" width="12.140625" style="551" customWidth="1"/>
    <col min="14343" max="14343" width="14.5703125" style="551" customWidth="1"/>
    <col min="14344" max="14344" width="11.42578125" style="551" customWidth="1"/>
    <col min="14345" max="14345" width="11.5703125" style="551" customWidth="1"/>
    <col min="14346" max="14346" width="9.140625" style="551"/>
    <col min="14347" max="14347" width="10.140625" style="551" bestFit="1" customWidth="1"/>
    <col min="14348" max="14591" width="9.140625" style="551"/>
    <col min="14592" max="14593" width="7.7109375" style="551" customWidth="1"/>
    <col min="14594" max="14594" width="48.7109375" style="551" customWidth="1"/>
    <col min="14595" max="14595" width="15.42578125" style="551" customWidth="1"/>
    <col min="14596" max="14596" width="11.28515625" style="551" customWidth="1"/>
    <col min="14597" max="14597" width="12.7109375" style="551" customWidth="1"/>
    <col min="14598" max="14598" width="12.140625" style="551" customWidth="1"/>
    <col min="14599" max="14599" width="14.5703125" style="551" customWidth="1"/>
    <col min="14600" max="14600" width="11.42578125" style="551" customWidth="1"/>
    <col min="14601" max="14601" width="11.5703125" style="551" customWidth="1"/>
    <col min="14602" max="14602" width="9.140625" style="551"/>
    <col min="14603" max="14603" width="10.140625" style="551" bestFit="1" customWidth="1"/>
    <col min="14604" max="14847" width="9.140625" style="551"/>
    <col min="14848" max="14849" width="7.7109375" style="551" customWidth="1"/>
    <col min="14850" max="14850" width="48.7109375" style="551" customWidth="1"/>
    <col min="14851" max="14851" width="15.42578125" style="551" customWidth="1"/>
    <col min="14852" max="14852" width="11.28515625" style="551" customWidth="1"/>
    <col min="14853" max="14853" width="12.7109375" style="551" customWidth="1"/>
    <col min="14854" max="14854" width="12.140625" style="551" customWidth="1"/>
    <col min="14855" max="14855" width="14.5703125" style="551" customWidth="1"/>
    <col min="14856" max="14856" width="11.42578125" style="551" customWidth="1"/>
    <col min="14857" max="14857" width="11.5703125" style="551" customWidth="1"/>
    <col min="14858" max="14858" width="9.140625" style="551"/>
    <col min="14859" max="14859" width="10.140625" style="551" bestFit="1" customWidth="1"/>
    <col min="14860" max="15103" width="9.140625" style="551"/>
    <col min="15104" max="15105" width="7.7109375" style="551" customWidth="1"/>
    <col min="15106" max="15106" width="48.7109375" style="551" customWidth="1"/>
    <col min="15107" max="15107" width="15.42578125" style="551" customWidth="1"/>
    <col min="15108" max="15108" width="11.28515625" style="551" customWidth="1"/>
    <col min="15109" max="15109" width="12.7109375" style="551" customWidth="1"/>
    <col min="15110" max="15110" width="12.140625" style="551" customWidth="1"/>
    <col min="15111" max="15111" width="14.5703125" style="551" customWidth="1"/>
    <col min="15112" max="15112" width="11.42578125" style="551" customWidth="1"/>
    <col min="15113" max="15113" width="11.5703125" style="551" customWidth="1"/>
    <col min="15114" max="15114" width="9.140625" style="551"/>
    <col min="15115" max="15115" width="10.140625" style="551" bestFit="1" customWidth="1"/>
    <col min="15116" max="15359" width="9.140625" style="551"/>
    <col min="15360" max="15361" width="7.7109375" style="551" customWidth="1"/>
    <col min="15362" max="15362" width="48.7109375" style="551" customWidth="1"/>
    <col min="15363" max="15363" width="15.42578125" style="551" customWidth="1"/>
    <col min="15364" max="15364" width="11.28515625" style="551" customWidth="1"/>
    <col min="15365" max="15365" width="12.7109375" style="551" customWidth="1"/>
    <col min="15366" max="15366" width="12.140625" style="551" customWidth="1"/>
    <col min="15367" max="15367" width="14.5703125" style="551" customWidth="1"/>
    <col min="15368" max="15368" width="11.42578125" style="551" customWidth="1"/>
    <col min="15369" max="15369" width="11.5703125" style="551" customWidth="1"/>
    <col min="15370" max="15370" width="9.140625" style="551"/>
    <col min="15371" max="15371" width="10.140625" style="551" bestFit="1" customWidth="1"/>
    <col min="15372" max="15615" width="9.140625" style="551"/>
    <col min="15616" max="15617" width="7.7109375" style="551" customWidth="1"/>
    <col min="15618" max="15618" width="48.7109375" style="551" customWidth="1"/>
    <col min="15619" max="15619" width="15.42578125" style="551" customWidth="1"/>
    <col min="15620" max="15620" width="11.28515625" style="551" customWidth="1"/>
    <col min="15621" max="15621" width="12.7109375" style="551" customWidth="1"/>
    <col min="15622" max="15622" width="12.140625" style="551" customWidth="1"/>
    <col min="15623" max="15623" width="14.5703125" style="551" customWidth="1"/>
    <col min="15624" max="15624" width="11.42578125" style="551" customWidth="1"/>
    <col min="15625" max="15625" width="11.5703125" style="551" customWidth="1"/>
    <col min="15626" max="15626" width="9.140625" style="551"/>
    <col min="15627" max="15627" width="10.140625" style="551" bestFit="1" customWidth="1"/>
    <col min="15628" max="15871" width="9.140625" style="551"/>
    <col min="15872" max="15873" width="7.7109375" style="551" customWidth="1"/>
    <col min="15874" max="15874" width="48.7109375" style="551" customWidth="1"/>
    <col min="15875" max="15875" width="15.42578125" style="551" customWidth="1"/>
    <col min="15876" max="15876" width="11.28515625" style="551" customWidth="1"/>
    <col min="15877" max="15877" width="12.7109375" style="551" customWidth="1"/>
    <col min="15878" max="15878" width="12.140625" style="551" customWidth="1"/>
    <col min="15879" max="15879" width="14.5703125" style="551" customWidth="1"/>
    <col min="15880" max="15880" width="11.42578125" style="551" customWidth="1"/>
    <col min="15881" max="15881" width="11.5703125" style="551" customWidth="1"/>
    <col min="15882" max="15882" width="9.140625" style="551"/>
    <col min="15883" max="15883" width="10.140625" style="551" bestFit="1" customWidth="1"/>
    <col min="15884" max="16127" width="9.140625" style="551"/>
    <col min="16128" max="16129" width="7.7109375" style="551" customWidth="1"/>
    <col min="16130" max="16130" width="48.7109375" style="551" customWidth="1"/>
    <col min="16131" max="16131" width="15.42578125" style="551" customWidth="1"/>
    <col min="16132" max="16132" width="11.28515625" style="551" customWidth="1"/>
    <col min="16133" max="16133" width="12.7109375" style="551" customWidth="1"/>
    <col min="16134" max="16134" width="12.140625" style="551" customWidth="1"/>
    <col min="16135" max="16135" width="14.5703125" style="551" customWidth="1"/>
    <col min="16136" max="16136" width="11.42578125" style="551" customWidth="1"/>
    <col min="16137" max="16137" width="11.5703125" style="551" customWidth="1"/>
    <col min="16138" max="16138" width="9.140625" style="551"/>
    <col min="16139" max="16139" width="10.140625" style="551" bestFit="1" customWidth="1"/>
    <col min="16140" max="16384" width="9.140625" style="551"/>
  </cols>
  <sheetData>
    <row r="1" spans="1:255" ht="24" customHeight="1" thickBot="1">
      <c r="A1" s="845" t="s">
        <v>906</v>
      </c>
      <c r="B1" s="845"/>
      <c r="C1" s="845"/>
      <c r="D1" s="845"/>
      <c r="E1" s="845"/>
      <c r="F1" s="845"/>
      <c r="G1" s="845"/>
      <c r="H1" s="845"/>
      <c r="I1" s="845"/>
      <c r="J1" s="453"/>
      <c r="K1" s="453"/>
      <c r="L1" s="453"/>
      <c r="M1" s="552"/>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c r="AZ1" s="453"/>
      <c r="BA1" s="453"/>
      <c r="BB1" s="453"/>
      <c r="BC1" s="453"/>
      <c r="BD1" s="453"/>
      <c r="BE1" s="453"/>
      <c r="BF1" s="453"/>
      <c r="BG1" s="453"/>
      <c r="BH1" s="453"/>
      <c r="BI1" s="453"/>
      <c r="BJ1" s="453"/>
      <c r="BK1" s="453"/>
      <c r="BL1" s="453"/>
      <c r="BM1" s="453"/>
      <c r="BN1" s="453"/>
      <c r="BO1" s="453"/>
      <c r="BP1" s="453"/>
      <c r="BQ1" s="453"/>
      <c r="BR1" s="453"/>
      <c r="BS1" s="453"/>
      <c r="BT1" s="453"/>
      <c r="BU1" s="453"/>
      <c r="BV1" s="453"/>
      <c r="BW1" s="453"/>
      <c r="BX1" s="453"/>
      <c r="BY1" s="453"/>
      <c r="BZ1" s="453"/>
      <c r="CA1" s="453"/>
      <c r="CB1" s="453"/>
      <c r="CC1" s="453"/>
      <c r="CD1" s="453"/>
      <c r="CE1" s="453"/>
      <c r="CF1" s="453"/>
      <c r="CG1" s="453"/>
      <c r="CH1" s="453"/>
      <c r="CI1" s="453"/>
      <c r="CJ1" s="453"/>
      <c r="CK1" s="453"/>
      <c r="CL1" s="453"/>
      <c r="CM1" s="453"/>
      <c r="CN1" s="453"/>
      <c r="CO1" s="453"/>
      <c r="CP1" s="453"/>
      <c r="CQ1" s="453"/>
      <c r="CR1" s="453"/>
      <c r="CS1" s="453"/>
      <c r="CT1" s="453"/>
      <c r="CU1" s="453"/>
      <c r="CV1" s="453"/>
      <c r="CW1" s="453"/>
      <c r="CX1" s="453"/>
      <c r="CY1" s="453"/>
      <c r="CZ1" s="453"/>
      <c r="DA1" s="453"/>
      <c r="DB1" s="453"/>
      <c r="DC1" s="453"/>
      <c r="DD1" s="453"/>
      <c r="DE1" s="453"/>
      <c r="DF1" s="453"/>
      <c r="DG1" s="453"/>
      <c r="DH1" s="453"/>
      <c r="DI1" s="453"/>
      <c r="DJ1" s="453"/>
      <c r="DK1" s="453"/>
      <c r="DL1" s="453"/>
      <c r="DM1" s="453"/>
      <c r="DN1" s="453"/>
      <c r="DO1" s="453"/>
      <c r="DP1" s="453"/>
      <c r="DQ1" s="453"/>
      <c r="DR1" s="453"/>
      <c r="DS1" s="453"/>
      <c r="DT1" s="453"/>
      <c r="DU1" s="453"/>
      <c r="DV1" s="453"/>
      <c r="DW1" s="453"/>
      <c r="DX1" s="453"/>
      <c r="DY1" s="453"/>
      <c r="DZ1" s="453"/>
      <c r="EA1" s="453"/>
      <c r="EB1" s="453"/>
      <c r="EC1" s="453"/>
      <c r="ED1" s="453"/>
      <c r="EE1" s="453"/>
      <c r="EF1" s="453"/>
      <c r="EG1" s="453"/>
      <c r="EH1" s="453"/>
      <c r="EI1" s="453"/>
      <c r="EJ1" s="453"/>
      <c r="EK1" s="453"/>
      <c r="EL1" s="453"/>
      <c r="EM1" s="453"/>
      <c r="EN1" s="453"/>
      <c r="EO1" s="453"/>
      <c r="EP1" s="453"/>
      <c r="EQ1" s="453"/>
      <c r="ER1" s="453"/>
      <c r="ES1" s="453"/>
      <c r="ET1" s="453"/>
      <c r="EU1" s="453"/>
      <c r="EV1" s="453"/>
      <c r="EW1" s="453"/>
      <c r="EX1" s="453"/>
      <c r="EY1" s="453"/>
      <c r="EZ1" s="453"/>
      <c r="FA1" s="453"/>
      <c r="FB1" s="453"/>
      <c r="FC1" s="453"/>
      <c r="FD1" s="453"/>
      <c r="FE1" s="453"/>
      <c r="FF1" s="453"/>
      <c r="FG1" s="453"/>
      <c r="FH1" s="453"/>
      <c r="FI1" s="453"/>
      <c r="FJ1" s="453"/>
      <c r="FK1" s="453"/>
      <c r="FL1" s="453"/>
      <c r="FM1" s="453"/>
      <c r="FN1" s="453"/>
      <c r="FO1" s="453"/>
      <c r="FP1" s="453"/>
      <c r="FQ1" s="453"/>
      <c r="FR1" s="453"/>
      <c r="FS1" s="453"/>
      <c r="FT1" s="453"/>
      <c r="FU1" s="453"/>
      <c r="FV1" s="453"/>
      <c r="FW1" s="453"/>
      <c r="FX1" s="453"/>
      <c r="FY1" s="453"/>
      <c r="FZ1" s="453"/>
      <c r="GA1" s="453"/>
      <c r="GB1" s="453"/>
      <c r="GC1" s="453"/>
      <c r="GD1" s="453"/>
      <c r="GE1" s="453"/>
      <c r="GF1" s="453"/>
      <c r="GG1" s="453"/>
      <c r="GH1" s="453"/>
      <c r="GI1" s="453"/>
      <c r="GJ1" s="453"/>
      <c r="GK1" s="453"/>
      <c r="GL1" s="453"/>
      <c r="GM1" s="453"/>
      <c r="GN1" s="453"/>
      <c r="GO1" s="453"/>
      <c r="GP1" s="453"/>
      <c r="GQ1" s="453"/>
      <c r="GR1" s="453"/>
      <c r="GS1" s="453"/>
      <c r="GT1" s="453"/>
      <c r="GU1" s="453"/>
      <c r="GV1" s="453"/>
      <c r="GW1" s="453"/>
      <c r="GX1" s="453"/>
      <c r="GY1" s="453"/>
      <c r="GZ1" s="453"/>
      <c r="HA1" s="453"/>
      <c r="HB1" s="453"/>
      <c r="HC1" s="453"/>
      <c r="HD1" s="453"/>
      <c r="HE1" s="453"/>
      <c r="HF1" s="453"/>
      <c r="HG1" s="453"/>
      <c r="HH1" s="453"/>
      <c r="HI1" s="453"/>
      <c r="HJ1" s="453"/>
      <c r="HK1" s="453"/>
      <c r="HL1" s="453"/>
      <c r="HM1" s="453"/>
      <c r="HN1" s="453"/>
      <c r="HO1" s="453"/>
      <c r="HP1" s="453"/>
      <c r="HQ1" s="453"/>
      <c r="HR1" s="453"/>
      <c r="HS1" s="453"/>
      <c r="HT1" s="453"/>
      <c r="HU1" s="453"/>
      <c r="HV1" s="453"/>
      <c r="HW1" s="453"/>
      <c r="HX1" s="453"/>
      <c r="HY1" s="453"/>
      <c r="HZ1" s="453"/>
      <c r="IA1" s="453"/>
      <c r="IB1" s="453"/>
      <c r="IC1" s="453"/>
      <c r="ID1" s="453"/>
      <c r="IE1" s="453"/>
      <c r="IF1" s="453"/>
      <c r="IG1" s="453"/>
      <c r="IH1" s="453"/>
      <c r="II1" s="453"/>
      <c r="IJ1" s="453"/>
      <c r="IK1" s="453"/>
      <c r="IL1" s="453"/>
      <c r="IM1" s="453"/>
      <c r="IN1" s="453"/>
      <c r="IO1" s="453"/>
      <c r="IP1" s="453"/>
      <c r="IQ1" s="453"/>
      <c r="IR1" s="453"/>
      <c r="IS1" s="453"/>
      <c r="IT1" s="453"/>
      <c r="IU1" s="453"/>
    </row>
    <row r="2" spans="1:255" s="554" customFormat="1" ht="75.75" customHeight="1" thickBot="1">
      <c r="A2" s="570" t="s">
        <v>704</v>
      </c>
      <c r="B2" s="571" t="s">
        <v>907</v>
      </c>
      <c r="C2" s="571" t="s">
        <v>908</v>
      </c>
      <c r="D2" s="572" t="s">
        <v>705</v>
      </c>
      <c r="E2" s="572" t="s">
        <v>706</v>
      </c>
      <c r="F2" s="572" t="s">
        <v>707</v>
      </c>
      <c r="G2" s="572" t="s">
        <v>708</v>
      </c>
      <c r="H2" s="572" t="s">
        <v>703</v>
      </c>
      <c r="I2" s="573" t="s">
        <v>709</v>
      </c>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c r="AY2" s="553"/>
      <c r="AZ2" s="553"/>
      <c r="BA2" s="553"/>
      <c r="BB2" s="553"/>
      <c r="BC2" s="553"/>
      <c r="BD2" s="553"/>
      <c r="BE2" s="553"/>
      <c r="BF2" s="553"/>
      <c r="BG2" s="553"/>
      <c r="BH2" s="553"/>
      <c r="BI2" s="553"/>
      <c r="BJ2" s="553"/>
      <c r="BK2" s="553"/>
      <c r="BL2" s="553"/>
      <c r="BM2" s="553"/>
      <c r="BN2" s="553"/>
      <c r="BO2" s="553"/>
      <c r="BP2" s="553"/>
      <c r="BQ2" s="553"/>
      <c r="BR2" s="553"/>
      <c r="BS2" s="553"/>
      <c r="BT2" s="553"/>
      <c r="BU2" s="553"/>
      <c r="BV2" s="553"/>
      <c r="BW2" s="553"/>
      <c r="BX2" s="553"/>
      <c r="BY2" s="553"/>
      <c r="BZ2" s="553"/>
      <c r="CA2" s="553"/>
      <c r="CB2" s="553"/>
      <c r="CC2" s="553"/>
      <c r="CD2" s="553"/>
      <c r="CE2" s="553"/>
      <c r="CF2" s="553"/>
      <c r="CG2" s="553"/>
      <c r="CH2" s="553"/>
      <c r="CI2" s="553"/>
      <c r="CJ2" s="553"/>
      <c r="CK2" s="553"/>
      <c r="CL2" s="553"/>
      <c r="CM2" s="553"/>
      <c r="CN2" s="553"/>
      <c r="CO2" s="553"/>
      <c r="CP2" s="553"/>
      <c r="CQ2" s="553"/>
      <c r="CR2" s="553"/>
      <c r="CS2" s="553"/>
      <c r="CT2" s="553"/>
      <c r="CU2" s="553"/>
      <c r="CV2" s="553"/>
      <c r="CW2" s="553"/>
      <c r="CX2" s="553"/>
      <c r="CY2" s="553"/>
      <c r="CZ2" s="553"/>
      <c r="DA2" s="553"/>
      <c r="DB2" s="553"/>
      <c r="DC2" s="553"/>
      <c r="DD2" s="553"/>
      <c r="DE2" s="553"/>
      <c r="DF2" s="553"/>
      <c r="DG2" s="553"/>
      <c r="DH2" s="553"/>
      <c r="DI2" s="553"/>
      <c r="DJ2" s="553"/>
      <c r="DK2" s="553"/>
      <c r="DL2" s="553"/>
      <c r="DM2" s="553"/>
      <c r="DN2" s="553"/>
      <c r="DO2" s="553"/>
      <c r="DP2" s="553"/>
      <c r="DQ2" s="553"/>
      <c r="DR2" s="553"/>
      <c r="DS2" s="553"/>
      <c r="DT2" s="553"/>
      <c r="DU2" s="553"/>
      <c r="DV2" s="553"/>
      <c r="DW2" s="553"/>
      <c r="DX2" s="553"/>
      <c r="DY2" s="553"/>
      <c r="DZ2" s="553"/>
      <c r="EA2" s="553"/>
      <c r="EB2" s="553"/>
      <c r="EC2" s="553"/>
      <c r="ED2" s="553"/>
      <c r="EE2" s="553"/>
      <c r="EF2" s="553"/>
      <c r="EG2" s="553"/>
      <c r="EH2" s="553"/>
      <c r="EI2" s="553"/>
      <c r="EJ2" s="553"/>
      <c r="EK2" s="553"/>
      <c r="EL2" s="553"/>
      <c r="EM2" s="553"/>
      <c r="EN2" s="553"/>
      <c r="EO2" s="553"/>
      <c r="EP2" s="553"/>
      <c r="EQ2" s="553"/>
      <c r="ER2" s="553"/>
      <c r="ES2" s="553"/>
      <c r="ET2" s="553"/>
      <c r="EU2" s="553"/>
      <c r="EV2" s="553"/>
      <c r="EW2" s="553"/>
      <c r="EX2" s="553"/>
      <c r="EY2" s="553"/>
      <c r="EZ2" s="553"/>
      <c r="FA2" s="553"/>
      <c r="FB2" s="553"/>
      <c r="FC2" s="553"/>
      <c r="FD2" s="553"/>
      <c r="FE2" s="553"/>
      <c r="FF2" s="553"/>
      <c r="FG2" s="553"/>
      <c r="FH2" s="553"/>
      <c r="FI2" s="553"/>
      <c r="FJ2" s="553"/>
      <c r="FK2" s="553"/>
      <c r="FL2" s="553"/>
      <c r="FM2" s="553"/>
      <c r="FN2" s="553"/>
      <c r="FO2" s="553"/>
      <c r="FP2" s="553"/>
      <c r="FQ2" s="553"/>
      <c r="FR2" s="553"/>
      <c r="FS2" s="553"/>
      <c r="FT2" s="553"/>
      <c r="FU2" s="553"/>
      <c r="FV2" s="553"/>
      <c r="FW2" s="553"/>
      <c r="FX2" s="553"/>
      <c r="FY2" s="553"/>
      <c r="FZ2" s="553"/>
      <c r="GA2" s="553"/>
      <c r="GB2" s="553"/>
      <c r="GC2" s="553"/>
      <c r="GD2" s="553"/>
      <c r="GE2" s="553"/>
      <c r="GF2" s="553"/>
      <c r="GG2" s="553"/>
      <c r="GH2" s="553"/>
      <c r="GI2" s="553"/>
      <c r="GJ2" s="553"/>
      <c r="GK2" s="553"/>
      <c r="GL2" s="553"/>
      <c r="GM2" s="553"/>
      <c r="GN2" s="553"/>
      <c r="GO2" s="553"/>
      <c r="GP2" s="553"/>
      <c r="GQ2" s="553"/>
      <c r="GR2" s="553"/>
      <c r="GS2" s="553"/>
      <c r="GT2" s="553"/>
      <c r="GU2" s="553"/>
      <c r="GV2" s="553"/>
      <c r="GW2" s="553"/>
      <c r="GX2" s="553"/>
      <c r="GY2" s="553"/>
      <c r="GZ2" s="553"/>
      <c r="HA2" s="553"/>
      <c r="HB2" s="553"/>
      <c r="HC2" s="553"/>
      <c r="HD2" s="553"/>
      <c r="HE2" s="553"/>
      <c r="HF2" s="553"/>
      <c r="HG2" s="553"/>
      <c r="HH2" s="553"/>
      <c r="HI2" s="553"/>
      <c r="HJ2" s="553"/>
      <c r="HK2" s="553"/>
      <c r="HL2" s="553"/>
      <c r="HM2" s="553"/>
      <c r="HN2" s="553"/>
      <c r="HO2" s="553"/>
      <c r="HP2" s="553"/>
      <c r="HQ2" s="553"/>
      <c r="HR2" s="553"/>
      <c r="HS2" s="553"/>
      <c r="HT2" s="553"/>
      <c r="HU2" s="553"/>
      <c r="HV2" s="553"/>
      <c r="HW2" s="553"/>
      <c r="HX2" s="553"/>
      <c r="HY2" s="553"/>
      <c r="HZ2" s="553"/>
      <c r="IA2" s="553"/>
      <c r="IB2" s="553"/>
      <c r="IC2" s="553"/>
      <c r="ID2" s="553"/>
      <c r="IE2" s="553"/>
      <c r="IF2" s="553"/>
      <c r="IG2" s="553"/>
      <c r="IH2" s="553"/>
      <c r="II2" s="553"/>
      <c r="IJ2" s="553"/>
      <c r="IK2" s="553"/>
      <c r="IL2" s="553"/>
      <c r="IM2" s="553"/>
      <c r="IN2" s="553"/>
      <c r="IO2" s="553"/>
      <c r="IP2" s="553"/>
      <c r="IQ2" s="553"/>
      <c r="IR2" s="553"/>
      <c r="IS2" s="553"/>
      <c r="IT2" s="553"/>
      <c r="IU2" s="553"/>
    </row>
    <row r="3" spans="1:255" ht="15" customHeight="1">
      <c r="A3" s="574" t="s">
        <v>298</v>
      </c>
      <c r="B3" s="80" t="s">
        <v>75</v>
      </c>
      <c r="C3" s="80">
        <v>470</v>
      </c>
      <c r="D3" s="555">
        <v>2</v>
      </c>
      <c r="E3" s="555">
        <f>C3*D3</f>
        <v>940</v>
      </c>
      <c r="F3" s="555">
        <f>TRUNC(G3/7.33,2)</f>
        <v>100</v>
      </c>
      <c r="G3" s="555">
        <f>TRUNC(800*7.33/8,2)</f>
        <v>733</v>
      </c>
      <c r="H3" s="555">
        <f>K4</f>
        <v>182</v>
      </c>
      <c r="I3" s="556">
        <f>(C3*D3)/(H3*G3)</f>
        <v>7.0461598428856274E-3</v>
      </c>
      <c r="K3" s="453" t="s">
        <v>882</v>
      </c>
    </row>
    <row r="4" spans="1:255" ht="15" customHeight="1">
      <c r="A4" s="833" t="s">
        <v>299</v>
      </c>
      <c r="B4" s="47" t="s">
        <v>76</v>
      </c>
      <c r="C4" s="47">
        <v>150</v>
      </c>
      <c r="D4" s="557">
        <v>2</v>
      </c>
      <c r="E4" s="558">
        <f>C4*D4</f>
        <v>300</v>
      </c>
      <c r="F4" s="558">
        <f>TRUNC(G4/7.33,2)</f>
        <v>100</v>
      </c>
      <c r="G4" s="558">
        <f>TRUNC(800*7.33/8,2)</f>
        <v>733</v>
      </c>
      <c r="H4" s="558">
        <f t="shared" ref="H4:H67" si="0">$K$4</f>
        <v>182</v>
      </c>
      <c r="I4" s="559">
        <f t="shared" ref="I4:I18" si="1">(C4*D4)/(H4*G4)</f>
        <v>2.2487744179422215E-3</v>
      </c>
      <c r="K4" s="560">
        <f>26+26+26+26+26+26+26</f>
        <v>182</v>
      </c>
    </row>
    <row r="5" spans="1:255" ht="15" customHeight="1">
      <c r="A5" s="834"/>
      <c r="B5" s="47" t="s">
        <v>77</v>
      </c>
      <c r="C5" s="47">
        <v>255</v>
      </c>
      <c r="D5" s="557">
        <v>2</v>
      </c>
      <c r="E5" s="558">
        <f>C5*D5</f>
        <v>510</v>
      </c>
      <c r="F5" s="558">
        <f t="shared" ref="F5:F18" si="2">TRUNC(G5/7.33,2)</f>
        <v>100</v>
      </c>
      <c r="G5" s="558">
        <f t="shared" ref="G5:G68" si="3">TRUNC(800*7.33/8,2)</f>
        <v>733</v>
      </c>
      <c r="H5" s="558">
        <f t="shared" si="0"/>
        <v>182</v>
      </c>
      <c r="I5" s="559">
        <f t="shared" si="1"/>
        <v>3.8229165105017767E-3</v>
      </c>
    </row>
    <row r="6" spans="1:255" ht="15" customHeight="1">
      <c r="A6" s="835"/>
      <c r="B6" s="47" t="s">
        <v>78</v>
      </c>
      <c r="C6" s="47">
        <v>127</v>
      </c>
      <c r="D6" s="557">
        <v>2</v>
      </c>
      <c r="E6" s="558">
        <f t="shared" ref="E6:E18" si="4">C6*D6</f>
        <v>254</v>
      </c>
      <c r="F6" s="558">
        <f t="shared" si="2"/>
        <v>100</v>
      </c>
      <c r="G6" s="558">
        <f t="shared" si="3"/>
        <v>733</v>
      </c>
      <c r="H6" s="558">
        <f t="shared" si="0"/>
        <v>182</v>
      </c>
      <c r="I6" s="559">
        <f t="shared" si="1"/>
        <v>1.9039623405244142E-3</v>
      </c>
    </row>
    <row r="7" spans="1:255" ht="15" customHeight="1">
      <c r="A7" s="836" t="s">
        <v>300</v>
      </c>
      <c r="B7" s="47" t="s">
        <v>79</v>
      </c>
      <c r="C7" s="47">
        <v>1100</v>
      </c>
      <c r="D7" s="557">
        <v>2</v>
      </c>
      <c r="E7" s="558">
        <f t="shared" si="4"/>
        <v>2200</v>
      </c>
      <c r="F7" s="558">
        <f t="shared" si="2"/>
        <v>100</v>
      </c>
      <c r="G7" s="558">
        <f t="shared" si="3"/>
        <v>733</v>
      </c>
      <c r="H7" s="558">
        <f t="shared" si="0"/>
        <v>182</v>
      </c>
      <c r="I7" s="559">
        <f t="shared" si="1"/>
        <v>1.6491012398242959E-2</v>
      </c>
    </row>
    <row r="8" spans="1:255" ht="24" customHeight="1">
      <c r="A8" s="837"/>
      <c r="B8" s="51" t="s">
        <v>80</v>
      </c>
      <c r="C8" s="47">
        <v>2400</v>
      </c>
      <c r="D8" s="557">
        <v>2</v>
      </c>
      <c r="E8" s="558">
        <f t="shared" si="4"/>
        <v>4800</v>
      </c>
      <c r="F8" s="558">
        <f t="shared" si="2"/>
        <v>100</v>
      </c>
      <c r="G8" s="558">
        <f t="shared" si="3"/>
        <v>733</v>
      </c>
      <c r="H8" s="558">
        <f t="shared" si="0"/>
        <v>182</v>
      </c>
      <c r="I8" s="559">
        <f t="shared" si="1"/>
        <v>3.5980390687075543E-2</v>
      </c>
    </row>
    <row r="9" spans="1:255" ht="15" customHeight="1">
      <c r="A9" s="837"/>
      <c r="B9" s="47" t="s">
        <v>81</v>
      </c>
      <c r="C9" s="47">
        <v>1750</v>
      </c>
      <c r="D9" s="557">
        <v>2</v>
      </c>
      <c r="E9" s="558">
        <f t="shared" si="4"/>
        <v>3500</v>
      </c>
      <c r="F9" s="558">
        <f t="shared" si="2"/>
        <v>100</v>
      </c>
      <c r="G9" s="558">
        <f t="shared" si="3"/>
        <v>733</v>
      </c>
      <c r="H9" s="558">
        <f t="shared" si="0"/>
        <v>182</v>
      </c>
      <c r="I9" s="559">
        <f t="shared" si="1"/>
        <v>2.6235701542659251E-2</v>
      </c>
    </row>
    <row r="10" spans="1:255" ht="15" customHeight="1">
      <c r="A10" s="837"/>
      <c r="B10" s="47" t="s">
        <v>82</v>
      </c>
      <c r="C10" s="47">
        <v>871</v>
      </c>
      <c r="D10" s="557">
        <v>2</v>
      </c>
      <c r="E10" s="558">
        <f t="shared" si="4"/>
        <v>1742</v>
      </c>
      <c r="F10" s="558">
        <f t="shared" si="2"/>
        <v>100</v>
      </c>
      <c r="G10" s="558">
        <f t="shared" si="3"/>
        <v>733</v>
      </c>
      <c r="H10" s="558">
        <f t="shared" si="0"/>
        <v>182</v>
      </c>
      <c r="I10" s="559">
        <f t="shared" si="1"/>
        <v>1.3057883453517832E-2</v>
      </c>
    </row>
    <row r="11" spans="1:255" ht="15" customHeight="1">
      <c r="A11" s="837"/>
      <c r="B11" s="47" t="s">
        <v>83</v>
      </c>
      <c r="C11" s="47">
        <v>767</v>
      </c>
      <c r="D11" s="557">
        <v>2</v>
      </c>
      <c r="E11" s="558">
        <f t="shared" si="4"/>
        <v>1534</v>
      </c>
      <c r="F11" s="558">
        <f t="shared" si="2"/>
        <v>100</v>
      </c>
      <c r="G11" s="558">
        <f t="shared" si="3"/>
        <v>733</v>
      </c>
      <c r="H11" s="558">
        <f t="shared" si="0"/>
        <v>182</v>
      </c>
      <c r="I11" s="559">
        <f t="shared" si="1"/>
        <v>1.1498733190411226E-2</v>
      </c>
    </row>
    <row r="12" spans="1:255" ht="15" customHeight="1">
      <c r="A12" s="837"/>
      <c r="B12" s="47" t="s">
        <v>84</v>
      </c>
      <c r="C12" s="47">
        <v>350</v>
      </c>
      <c r="D12" s="557">
        <v>2</v>
      </c>
      <c r="E12" s="558">
        <f t="shared" si="4"/>
        <v>700</v>
      </c>
      <c r="F12" s="558">
        <f t="shared" si="2"/>
        <v>100</v>
      </c>
      <c r="G12" s="558">
        <f t="shared" si="3"/>
        <v>733</v>
      </c>
      <c r="H12" s="558">
        <f t="shared" si="0"/>
        <v>182</v>
      </c>
      <c r="I12" s="559">
        <f t="shared" si="1"/>
        <v>5.2471403085318502E-3</v>
      </c>
    </row>
    <row r="13" spans="1:255" ht="15" customHeight="1">
      <c r="A13" s="837"/>
      <c r="B13" s="47" t="s">
        <v>85</v>
      </c>
      <c r="C13" s="47">
        <v>450</v>
      </c>
      <c r="D13" s="557">
        <v>2</v>
      </c>
      <c r="E13" s="558">
        <f t="shared" si="4"/>
        <v>900</v>
      </c>
      <c r="F13" s="558">
        <f t="shared" si="2"/>
        <v>100</v>
      </c>
      <c r="G13" s="558">
        <f t="shared" si="3"/>
        <v>733</v>
      </c>
      <c r="H13" s="558">
        <f t="shared" si="0"/>
        <v>182</v>
      </c>
      <c r="I13" s="559">
        <f t="shared" si="1"/>
        <v>6.7463232538266648E-3</v>
      </c>
    </row>
    <row r="14" spans="1:255" ht="15" customHeight="1">
      <c r="A14" s="837"/>
      <c r="B14" s="47" t="s">
        <v>86</v>
      </c>
      <c r="C14" s="47">
        <v>250</v>
      </c>
      <c r="D14" s="557">
        <v>2</v>
      </c>
      <c r="E14" s="558">
        <f t="shared" si="4"/>
        <v>500</v>
      </c>
      <c r="F14" s="558">
        <f t="shared" si="2"/>
        <v>100</v>
      </c>
      <c r="G14" s="558">
        <f t="shared" si="3"/>
        <v>733</v>
      </c>
      <c r="H14" s="558">
        <f t="shared" si="0"/>
        <v>182</v>
      </c>
      <c r="I14" s="559">
        <f t="shared" si="1"/>
        <v>3.7479573632370356E-3</v>
      </c>
    </row>
    <row r="15" spans="1:255" ht="15" customHeight="1">
      <c r="A15" s="838"/>
      <c r="B15" s="47" t="s">
        <v>87</v>
      </c>
      <c r="C15" s="47">
        <v>42</v>
      </c>
      <c r="D15" s="557">
        <v>2</v>
      </c>
      <c r="E15" s="558">
        <f t="shared" si="4"/>
        <v>84</v>
      </c>
      <c r="F15" s="558">
        <f t="shared" si="2"/>
        <v>100</v>
      </c>
      <c r="G15" s="558">
        <f t="shared" si="3"/>
        <v>733</v>
      </c>
      <c r="H15" s="558">
        <f t="shared" si="0"/>
        <v>182</v>
      </c>
      <c r="I15" s="559">
        <f t="shared" si="1"/>
        <v>6.2965683702382203E-4</v>
      </c>
    </row>
    <row r="16" spans="1:255" ht="15" customHeight="1">
      <c r="A16" s="64" t="s">
        <v>301</v>
      </c>
      <c r="B16" s="47" t="s">
        <v>88</v>
      </c>
      <c r="C16" s="47">
        <v>500</v>
      </c>
      <c r="D16" s="557">
        <v>2</v>
      </c>
      <c r="E16" s="558">
        <f t="shared" si="4"/>
        <v>1000</v>
      </c>
      <c r="F16" s="558">
        <f t="shared" si="2"/>
        <v>100</v>
      </c>
      <c r="G16" s="558">
        <f t="shared" si="3"/>
        <v>733</v>
      </c>
      <c r="H16" s="558">
        <f t="shared" si="0"/>
        <v>182</v>
      </c>
      <c r="I16" s="559">
        <f t="shared" si="1"/>
        <v>7.4959147264740712E-3</v>
      </c>
    </row>
    <row r="17" spans="1:9" ht="15" customHeight="1">
      <c r="A17" s="836" t="s">
        <v>302</v>
      </c>
      <c r="B17" s="47" t="s">
        <v>89</v>
      </c>
      <c r="C17" s="47">
        <v>1000</v>
      </c>
      <c r="D17" s="557">
        <v>2</v>
      </c>
      <c r="E17" s="558">
        <f t="shared" si="4"/>
        <v>2000</v>
      </c>
      <c r="F17" s="558">
        <f t="shared" si="2"/>
        <v>100</v>
      </c>
      <c r="G17" s="558">
        <f t="shared" si="3"/>
        <v>733</v>
      </c>
      <c r="H17" s="558">
        <f t="shared" si="0"/>
        <v>182</v>
      </c>
      <c r="I17" s="559">
        <f t="shared" si="1"/>
        <v>1.4991829452948142E-2</v>
      </c>
    </row>
    <row r="18" spans="1:9" ht="15" customHeight="1">
      <c r="A18" s="837"/>
      <c r="B18" s="47" t="s">
        <v>90</v>
      </c>
      <c r="C18" s="47">
        <v>12000</v>
      </c>
      <c r="D18" s="557">
        <v>2</v>
      </c>
      <c r="E18" s="558">
        <f t="shared" si="4"/>
        <v>24000</v>
      </c>
      <c r="F18" s="558">
        <f t="shared" si="2"/>
        <v>100</v>
      </c>
      <c r="G18" s="558">
        <f t="shared" si="3"/>
        <v>733</v>
      </c>
      <c r="H18" s="558">
        <f t="shared" si="0"/>
        <v>182</v>
      </c>
      <c r="I18" s="559">
        <f t="shared" si="1"/>
        <v>0.17990195343537771</v>
      </c>
    </row>
    <row r="19" spans="1:9" ht="15" customHeight="1">
      <c r="A19" s="837"/>
      <c r="B19" s="47" t="s">
        <v>91</v>
      </c>
      <c r="C19" s="47">
        <v>4500</v>
      </c>
      <c r="D19" s="557">
        <v>2</v>
      </c>
      <c r="E19" s="558">
        <f t="shared" ref="E19:E82" si="5">C19*D19</f>
        <v>9000</v>
      </c>
      <c r="F19" s="558">
        <f t="shared" ref="F19:F82" si="6">TRUNC(G19/7.33,2)</f>
        <v>100</v>
      </c>
      <c r="G19" s="558">
        <f t="shared" si="3"/>
        <v>733</v>
      </c>
      <c r="H19" s="558">
        <f t="shared" si="0"/>
        <v>182</v>
      </c>
      <c r="I19" s="559">
        <f t="shared" ref="I19:I82" si="7">(C19*D19)/(H19*G19)</f>
        <v>6.7463232538266651E-2</v>
      </c>
    </row>
    <row r="20" spans="1:9" ht="15" customHeight="1">
      <c r="A20" s="838"/>
      <c r="B20" s="47" t="s">
        <v>92</v>
      </c>
      <c r="C20" s="47">
        <v>2060</v>
      </c>
      <c r="D20" s="557">
        <v>2</v>
      </c>
      <c r="E20" s="558">
        <f t="shared" si="5"/>
        <v>4120</v>
      </c>
      <c r="F20" s="558">
        <f t="shared" si="6"/>
        <v>100</v>
      </c>
      <c r="G20" s="558">
        <f t="shared" si="3"/>
        <v>733</v>
      </c>
      <c r="H20" s="558">
        <f t="shared" si="0"/>
        <v>182</v>
      </c>
      <c r="I20" s="559">
        <f t="shared" si="7"/>
        <v>3.0883168673073176E-2</v>
      </c>
    </row>
    <row r="21" spans="1:9" ht="15" customHeight="1">
      <c r="A21" s="836" t="s">
        <v>303</v>
      </c>
      <c r="B21" s="47" t="s">
        <v>93</v>
      </c>
      <c r="C21" s="47">
        <v>750</v>
      </c>
      <c r="D21" s="557">
        <v>2</v>
      </c>
      <c r="E21" s="558">
        <f t="shared" si="5"/>
        <v>1500</v>
      </c>
      <c r="F21" s="558">
        <f t="shared" si="6"/>
        <v>100</v>
      </c>
      <c r="G21" s="558">
        <f t="shared" si="3"/>
        <v>733</v>
      </c>
      <c r="H21" s="558">
        <f t="shared" si="0"/>
        <v>182</v>
      </c>
      <c r="I21" s="559">
        <f t="shared" si="7"/>
        <v>1.1243872089711107E-2</v>
      </c>
    </row>
    <row r="22" spans="1:9" ht="15" customHeight="1">
      <c r="A22" s="837"/>
      <c r="B22" s="47" t="s">
        <v>94</v>
      </c>
      <c r="C22" s="47">
        <v>67</v>
      </c>
      <c r="D22" s="557">
        <v>2</v>
      </c>
      <c r="E22" s="558">
        <f t="shared" si="5"/>
        <v>134</v>
      </c>
      <c r="F22" s="558">
        <f t="shared" si="6"/>
        <v>100</v>
      </c>
      <c r="G22" s="558">
        <f t="shared" si="3"/>
        <v>733</v>
      </c>
      <c r="H22" s="558">
        <f t="shared" si="0"/>
        <v>182</v>
      </c>
      <c r="I22" s="559">
        <f t="shared" si="7"/>
        <v>1.0044525733475256E-3</v>
      </c>
    </row>
    <row r="23" spans="1:9" ht="15" customHeight="1">
      <c r="A23" s="837"/>
      <c r="B23" s="47" t="s">
        <v>95</v>
      </c>
      <c r="C23" s="47">
        <v>540</v>
      </c>
      <c r="D23" s="557">
        <v>2</v>
      </c>
      <c r="E23" s="558">
        <f t="shared" si="5"/>
        <v>1080</v>
      </c>
      <c r="F23" s="558">
        <f t="shared" si="6"/>
        <v>100</v>
      </c>
      <c r="G23" s="558">
        <f t="shared" si="3"/>
        <v>733</v>
      </c>
      <c r="H23" s="558">
        <f t="shared" si="0"/>
        <v>182</v>
      </c>
      <c r="I23" s="559">
        <f t="shared" si="7"/>
        <v>8.0955879045919981E-3</v>
      </c>
    </row>
    <row r="24" spans="1:9" ht="15" customHeight="1">
      <c r="A24" s="837"/>
      <c r="B24" s="47" t="s">
        <v>96</v>
      </c>
      <c r="C24" s="47">
        <v>81</v>
      </c>
      <c r="D24" s="557">
        <v>2</v>
      </c>
      <c r="E24" s="558">
        <f t="shared" si="5"/>
        <v>162</v>
      </c>
      <c r="F24" s="558">
        <f t="shared" si="6"/>
        <v>100</v>
      </c>
      <c r="G24" s="558">
        <f t="shared" si="3"/>
        <v>733</v>
      </c>
      <c r="H24" s="558">
        <f t="shared" si="0"/>
        <v>182</v>
      </c>
      <c r="I24" s="559">
        <f t="shared" si="7"/>
        <v>1.2143381856887995E-3</v>
      </c>
    </row>
    <row r="25" spans="1:9" ht="15" customHeight="1">
      <c r="A25" s="837"/>
      <c r="B25" s="47" t="s">
        <v>97</v>
      </c>
      <c r="C25" s="47">
        <v>115</v>
      </c>
      <c r="D25" s="557">
        <v>2</v>
      </c>
      <c r="E25" s="558">
        <f t="shared" si="5"/>
        <v>230</v>
      </c>
      <c r="F25" s="558">
        <f t="shared" si="6"/>
        <v>100</v>
      </c>
      <c r="G25" s="558">
        <f t="shared" si="3"/>
        <v>733</v>
      </c>
      <c r="H25" s="558">
        <f t="shared" si="0"/>
        <v>182</v>
      </c>
      <c r="I25" s="559">
        <f t="shared" si="7"/>
        <v>1.7240603870890365E-3</v>
      </c>
    </row>
    <row r="26" spans="1:9" ht="15" customHeight="1">
      <c r="A26" s="838"/>
      <c r="B26" s="47" t="s">
        <v>98</v>
      </c>
      <c r="C26" s="47">
        <v>99</v>
      </c>
      <c r="D26" s="557">
        <v>2</v>
      </c>
      <c r="E26" s="558">
        <f t="shared" si="5"/>
        <v>198</v>
      </c>
      <c r="F26" s="558">
        <f t="shared" si="6"/>
        <v>100</v>
      </c>
      <c r="G26" s="558">
        <f t="shared" si="3"/>
        <v>733</v>
      </c>
      <c r="H26" s="558">
        <f t="shared" si="0"/>
        <v>182</v>
      </c>
      <c r="I26" s="559">
        <f t="shared" si="7"/>
        <v>1.4841911158418662E-3</v>
      </c>
    </row>
    <row r="27" spans="1:9" ht="15" customHeight="1">
      <c r="A27" s="836" t="s">
        <v>304</v>
      </c>
      <c r="B27" s="47" t="s">
        <v>99</v>
      </c>
      <c r="C27" s="47">
        <v>290</v>
      </c>
      <c r="D27" s="557">
        <v>2</v>
      </c>
      <c r="E27" s="558">
        <f t="shared" si="5"/>
        <v>580</v>
      </c>
      <c r="F27" s="558">
        <f t="shared" si="6"/>
        <v>100</v>
      </c>
      <c r="G27" s="558">
        <f t="shared" si="3"/>
        <v>733</v>
      </c>
      <c r="H27" s="558">
        <f t="shared" si="0"/>
        <v>182</v>
      </c>
      <c r="I27" s="559">
        <f t="shared" si="7"/>
        <v>4.3476305413549616E-3</v>
      </c>
    </row>
    <row r="28" spans="1:9" ht="15" customHeight="1">
      <c r="A28" s="837"/>
      <c r="B28" s="47" t="s">
        <v>100</v>
      </c>
      <c r="C28" s="47">
        <v>600</v>
      </c>
      <c r="D28" s="557">
        <v>2</v>
      </c>
      <c r="E28" s="558">
        <f t="shared" si="5"/>
        <v>1200</v>
      </c>
      <c r="F28" s="558">
        <f t="shared" si="6"/>
        <v>100</v>
      </c>
      <c r="G28" s="558">
        <f t="shared" si="3"/>
        <v>733</v>
      </c>
      <c r="H28" s="558">
        <f t="shared" si="0"/>
        <v>182</v>
      </c>
      <c r="I28" s="559">
        <f t="shared" si="7"/>
        <v>8.9950976717688858E-3</v>
      </c>
    </row>
    <row r="29" spans="1:9" ht="15" customHeight="1">
      <c r="A29" s="838"/>
      <c r="B29" s="47" t="s">
        <v>101</v>
      </c>
      <c r="C29" s="47">
        <v>275</v>
      </c>
      <c r="D29" s="557">
        <v>2</v>
      </c>
      <c r="E29" s="558">
        <f t="shared" si="5"/>
        <v>550</v>
      </c>
      <c r="F29" s="558">
        <f t="shared" si="6"/>
        <v>100</v>
      </c>
      <c r="G29" s="558">
        <f t="shared" si="3"/>
        <v>733</v>
      </c>
      <c r="H29" s="558">
        <f t="shared" si="0"/>
        <v>182</v>
      </c>
      <c r="I29" s="559">
        <f t="shared" si="7"/>
        <v>4.1227530995607397E-3</v>
      </c>
    </row>
    <row r="30" spans="1:9" ht="15" customHeight="1">
      <c r="A30" s="836" t="s">
        <v>305</v>
      </c>
      <c r="B30" s="47" t="s">
        <v>102</v>
      </c>
      <c r="C30" s="47">
        <v>160</v>
      </c>
      <c r="D30" s="557">
        <v>2</v>
      </c>
      <c r="E30" s="558">
        <f t="shared" si="5"/>
        <v>320</v>
      </c>
      <c r="F30" s="558">
        <f t="shared" si="6"/>
        <v>100</v>
      </c>
      <c r="G30" s="558">
        <f t="shared" si="3"/>
        <v>733</v>
      </c>
      <c r="H30" s="558">
        <f t="shared" si="0"/>
        <v>182</v>
      </c>
      <c r="I30" s="559">
        <f t="shared" si="7"/>
        <v>2.3986927124717027E-3</v>
      </c>
    </row>
    <row r="31" spans="1:9" ht="15" customHeight="1">
      <c r="A31" s="837"/>
      <c r="B31" s="47" t="s">
        <v>103</v>
      </c>
      <c r="C31" s="47">
        <v>96</v>
      </c>
      <c r="D31" s="557">
        <v>2</v>
      </c>
      <c r="E31" s="558">
        <f t="shared" si="5"/>
        <v>192</v>
      </c>
      <c r="F31" s="558">
        <f t="shared" si="6"/>
        <v>100</v>
      </c>
      <c r="G31" s="558">
        <f t="shared" si="3"/>
        <v>733</v>
      </c>
      <c r="H31" s="558">
        <f t="shared" si="0"/>
        <v>182</v>
      </c>
      <c r="I31" s="559">
        <f t="shared" si="7"/>
        <v>1.4392156274830217E-3</v>
      </c>
    </row>
    <row r="32" spans="1:9" ht="15" customHeight="1">
      <c r="A32" s="837"/>
      <c r="B32" s="47" t="s">
        <v>104</v>
      </c>
      <c r="C32" s="47">
        <v>81</v>
      </c>
      <c r="D32" s="557">
        <v>2</v>
      </c>
      <c r="E32" s="558">
        <f t="shared" si="5"/>
        <v>162</v>
      </c>
      <c r="F32" s="558">
        <f t="shared" si="6"/>
        <v>100</v>
      </c>
      <c r="G32" s="558">
        <f t="shared" si="3"/>
        <v>733</v>
      </c>
      <c r="H32" s="558">
        <f t="shared" si="0"/>
        <v>182</v>
      </c>
      <c r="I32" s="559">
        <f t="shared" si="7"/>
        <v>1.2143381856887995E-3</v>
      </c>
    </row>
    <row r="33" spans="1:9" ht="15" customHeight="1">
      <c r="A33" s="837"/>
      <c r="B33" s="47" t="s">
        <v>105</v>
      </c>
      <c r="C33" s="47">
        <v>91</v>
      </c>
      <c r="D33" s="557">
        <v>2</v>
      </c>
      <c r="E33" s="558">
        <f t="shared" si="5"/>
        <v>182</v>
      </c>
      <c r="F33" s="558">
        <f t="shared" si="6"/>
        <v>100</v>
      </c>
      <c r="G33" s="558">
        <f t="shared" si="3"/>
        <v>733</v>
      </c>
      <c r="H33" s="558">
        <f t="shared" si="0"/>
        <v>182</v>
      </c>
      <c r="I33" s="559">
        <f t="shared" si="7"/>
        <v>1.364256480218281E-3</v>
      </c>
    </row>
    <row r="34" spans="1:9" ht="15" customHeight="1">
      <c r="A34" s="837"/>
      <c r="B34" s="47" t="s">
        <v>106</v>
      </c>
      <c r="C34" s="47">
        <v>1000</v>
      </c>
      <c r="D34" s="557">
        <v>2</v>
      </c>
      <c r="E34" s="558">
        <f t="shared" si="5"/>
        <v>2000</v>
      </c>
      <c r="F34" s="558">
        <f t="shared" si="6"/>
        <v>100</v>
      </c>
      <c r="G34" s="558">
        <f t="shared" si="3"/>
        <v>733</v>
      </c>
      <c r="H34" s="558">
        <f t="shared" si="0"/>
        <v>182</v>
      </c>
      <c r="I34" s="559">
        <f t="shared" si="7"/>
        <v>1.4991829452948142E-2</v>
      </c>
    </row>
    <row r="35" spans="1:9" ht="15" customHeight="1">
      <c r="A35" s="838"/>
      <c r="B35" s="47" t="s">
        <v>107</v>
      </c>
      <c r="C35" s="47">
        <v>52</v>
      </c>
      <c r="D35" s="557">
        <v>2</v>
      </c>
      <c r="E35" s="558">
        <f t="shared" si="5"/>
        <v>104</v>
      </c>
      <c r="F35" s="558">
        <f t="shared" si="6"/>
        <v>100</v>
      </c>
      <c r="G35" s="558">
        <f t="shared" si="3"/>
        <v>733</v>
      </c>
      <c r="H35" s="558">
        <f t="shared" si="0"/>
        <v>182</v>
      </c>
      <c r="I35" s="559">
        <f t="shared" si="7"/>
        <v>7.7957513155330342E-4</v>
      </c>
    </row>
    <row r="36" spans="1:9" ht="15" customHeight="1">
      <c r="A36" s="842" t="s">
        <v>306</v>
      </c>
      <c r="B36" s="47" t="s">
        <v>108</v>
      </c>
      <c r="C36" s="47">
        <v>550</v>
      </c>
      <c r="D36" s="557">
        <v>2</v>
      </c>
      <c r="E36" s="558">
        <f t="shared" si="5"/>
        <v>1100</v>
      </c>
      <c r="F36" s="558">
        <f t="shared" si="6"/>
        <v>100</v>
      </c>
      <c r="G36" s="558">
        <f t="shared" si="3"/>
        <v>733</v>
      </c>
      <c r="H36" s="558">
        <f t="shared" si="0"/>
        <v>182</v>
      </c>
      <c r="I36" s="559">
        <f t="shared" si="7"/>
        <v>8.2455061991214794E-3</v>
      </c>
    </row>
    <row r="37" spans="1:9" ht="15" customHeight="1">
      <c r="A37" s="843"/>
      <c r="B37" s="47" t="s">
        <v>109</v>
      </c>
      <c r="C37" s="47">
        <v>550</v>
      </c>
      <c r="D37" s="557">
        <v>2</v>
      </c>
      <c r="E37" s="558">
        <f t="shared" si="5"/>
        <v>1100</v>
      </c>
      <c r="F37" s="558">
        <f t="shared" si="6"/>
        <v>100</v>
      </c>
      <c r="G37" s="558">
        <f t="shared" si="3"/>
        <v>733</v>
      </c>
      <c r="H37" s="558">
        <f t="shared" si="0"/>
        <v>182</v>
      </c>
      <c r="I37" s="559">
        <f t="shared" si="7"/>
        <v>8.2455061991214794E-3</v>
      </c>
    </row>
    <row r="38" spans="1:9" ht="15" customHeight="1">
      <c r="A38" s="843"/>
      <c r="B38" s="47" t="s">
        <v>110</v>
      </c>
      <c r="C38" s="47">
        <v>110</v>
      </c>
      <c r="D38" s="557">
        <v>2</v>
      </c>
      <c r="E38" s="558">
        <f t="shared" si="5"/>
        <v>220</v>
      </c>
      <c r="F38" s="558">
        <f t="shared" si="6"/>
        <v>100</v>
      </c>
      <c r="G38" s="558">
        <f t="shared" si="3"/>
        <v>733</v>
      </c>
      <c r="H38" s="558">
        <f t="shared" si="0"/>
        <v>182</v>
      </c>
      <c r="I38" s="559">
        <f t="shared" si="7"/>
        <v>1.6491012398242957E-3</v>
      </c>
    </row>
    <row r="39" spans="1:9" ht="15" customHeight="1">
      <c r="A39" s="843"/>
      <c r="B39" s="568" t="s">
        <v>111</v>
      </c>
      <c r="C39" s="47">
        <v>75</v>
      </c>
      <c r="D39" s="557">
        <v>2</v>
      </c>
      <c r="E39" s="558">
        <f t="shared" si="5"/>
        <v>150</v>
      </c>
      <c r="F39" s="558">
        <f t="shared" si="6"/>
        <v>100</v>
      </c>
      <c r="G39" s="558">
        <f t="shared" si="3"/>
        <v>733</v>
      </c>
      <c r="H39" s="558">
        <f t="shared" si="0"/>
        <v>182</v>
      </c>
      <c r="I39" s="559">
        <f t="shared" si="7"/>
        <v>1.1243872089711107E-3</v>
      </c>
    </row>
    <row r="40" spans="1:9" ht="15" customHeight="1">
      <c r="A40" s="843"/>
      <c r="B40" s="48" t="s">
        <v>87</v>
      </c>
      <c r="C40" s="47">
        <v>50</v>
      </c>
      <c r="D40" s="557">
        <v>2</v>
      </c>
      <c r="E40" s="558">
        <f t="shared" si="5"/>
        <v>100</v>
      </c>
      <c r="F40" s="558">
        <f t="shared" si="6"/>
        <v>100</v>
      </c>
      <c r="G40" s="558">
        <f t="shared" si="3"/>
        <v>733</v>
      </c>
      <c r="H40" s="558">
        <f t="shared" si="0"/>
        <v>182</v>
      </c>
      <c r="I40" s="559">
        <f t="shared" si="7"/>
        <v>7.4959147264740719E-4</v>
      </c>
    </row>
    <row r="41" spans="1:9" ht="15" customHeight="1">
      <c r="A41" s="844"/>
      <c r="B41" s="47" t="s">
        <v>112</v>
      </c>
      <c r="C41" s="47">
        <v>200</v>
      </c>
      <c r="D41" s="557">
        <v>2</v>
      </c>
      <c r="E41" s="558">
        <f t="shared" si="5"/>
        <v>400</v>
      </c>
      <c r="F41" s="558">
        <f t="shared" si="6"/>
        <v>100</v>
      </c>
      <c r="G41" s="558">
        <f t="shared" si="3"/>
        <v>733</v>
      </c>
      <c r="H41" s="558">
        <f t="shared" si="0"/>
        <v>182</v>
      </c>
      <c r="I41" s="559">
        <f t="shared" si="7"/>
        <v>2.9983658905896288E-3</v>
      </c>
    </row>
    <row r="42" spans="1:9" ht="15" customHeight="1">
      <c r="A42" s="836" t="s">
        <v>307</v>
      </c>
      <c r="B42" s="47" t="s">
        <v>113</v>
      </c>
      <c r="C42" s="47">
        <v>247</v>
      </c>
      <c r="D42" s="557">
        <v>2</v>
      </c>
      <c r="E42" s="558">
        <f t="shared" si="5"/>
        <v>494</v>
      </c>
      <c r="F42" s="558">
        <f t="shared" si="6"/>
        <v>100</v>
      </c>
      <c r="G42" s="558">
        <f t="shared" si="3"/>
        <v>733</v>
      </c>
      <c r="H42" s="558">
        <f t="shared" si="0"/>
        <v>182</v>
      </c>
      <c r="I42" s="559">
        <f t="shared" si="7"/>
        <v>3.7029818748781913E-3</v>
      </c>
    </row>
    <row r="43" spans="1:9" ht="15" customHeight="1">
      <c r="A43" s="837"/>
      <c r="B43" s="47" t="s">
        <v>114</v>
      </c>
      <c r="C43" s="47">
        <v>350</v>
      </c>
      <c r="D43" s="557">
        <v>2</v>
      </c>
      <c r="E43" s="558">
        <f t="shared" si="5"/>
        <v>700</v>
      </c>
      <c r="F43" s="558">
        <f t="shared" si="6"/>
        <v>100</v>
      </c>
      <c r="G43" s="558">
        <f t="shared" si="3"/>
        <v>733</v>
      </c>
      <c r="H43" s="558">
        <f t="shared" si="0"/>
        <v>182</v>
      </c>
      <c r="I43" s="559">
        <f t="shared" si="7"/>
        <v>5.2471403085318502E-3</v>
      </c>
    </row>
    <row r="44" spans="1:9" ht="15" customHeight="1">
      <c r="A44" s="837"/>
      <c r="B44" s="47" t="s">
        <v>115</v>
      </c>
      <c r="C44" s="47">
        <v>68</v>
      </c>
      <c r="D44" s="557">
        <v>2</v>
      </c>
      <c r="E44" s="558">
        <f t="shared" si="5"/>
        <v>136</v>
      </c>
      <c r="F44" s="558">
        <f t="shared" si="6"/>
        <v>100</v>
      </c>
      <c r="G44" s="558">
        <f t="shared" si="3"/>
        <v>733</v>
      </c>
      <c r="H44" s="558">
        <f t="shared" si="0"/>
        <v>182</v>
      </c>
      <c r="I44" s="559">
        <f t="shared" si="7"/>
        <v>1.0194444028004737E-3</v>
      </c>
    </row>
    <row r="45" spans="1:9" ht="15" customHeight="1">
      <c r="A45" s="837"/>
      <c r="B45" s="47" t="s">
        <v>116</v>
      </c>
      <c r="C45" s="47">
        <v>71</v>
      </c>
      <c r="D45" s="557">
        <v>2</v>
      </c>
      <c r="E45" s="558">
        <f t="shared" si="5"/>
        <v>142</v>
      </c>
      <c r="F45" s="558">
        <f t="shared" si="6"/>
        <v>100</v>
      </c>
      <c r="G45" s="558">
        <f t="shared" si="3"/>
        <v>733</v>
      </c>
      <c r="H45" s="558">
        <f t="shared" si="0"/>
        <v>182</v>
      </c>
      <c r="I45" s="559">
        <f t="shared" si="7"/>
        <v>1.0644198911593183E-3</v>
      </c>
    </row>
    <row r="46" spans="1:9" ht="15" customHeight="1">
      <c r="A46" s="837"/>
      <c r="B46" s="47" t="s">
        <v>117</v>
      </c>
      <c r="C46" s="47">
        <v>56</v>
      </c>
      <c r="D46" s="557">
        <v>2</v>
      </c>
      <c r="E46" s="558">
        <f t="shared" si="5"/>
        <v>112</v>
      </c>
      <c r="F46" s="558">
        <f t="shared" si="6"/>
        <v>100</v>
      </c>
      <c r="G46" s="558">
        <f t="shared" si="3"/>
        <v>733</v>
      </c>
      <c r="H46" s="558">
        <f t="shared" si="0"/>
        <v>182</v>
      </c>
      <c r="I46" s="559">
        <f t="shared" si="7"/>
        <v>8.39542449365096E-4</v>
      </c>
    </row>
    <row r="47" spans="1:9" ht="15" customHeight="1">
      <c r="A47" s="837"/>
      <c r="B47" s="47" t="s">
        <v>118</v>
      </c>
      <c r="C47" s="47">
        <v>65</v>
      </c>
      <c r="D47" s="557">
        <v>2</v>
      </c>
      <c r="E47" s="558">
        <f t="shared" si="5"/>
        <v>130</v>
      </c>
      <c r="F47" s="558">
        <f t="shared" si="6"/>
        <v>100</v>
      </c>
      <c r="G47" s="558">
        <f t="shared" si="3"/>
        <v>733</v>
      </c>
      <c r="H47" s="558">
        <f t="shared" si="0"/>
        <v>182</v>
      </c>
      <c r="I47" s="559">
        <f t="shared" si="7"/>
        <v>9.7446891444162933E-4</v>
      </c>
    </row>
    <row r="48" spans="1:9" ht="15" customHeight="1">
      <c r="A48" s="838"/>
      <c r="B48" s="47" t="s">
        <v>119</v>
      </c>
      <c r="C48" s="47">
        <v>140</v>
      </c>
      <c r="D48" s="557">
        <v>2</v>
      </c>
      <c r="E48" s="558">
        <f t="shared" si="5"/>
        <v>280</v>
      </c>
      <c r="F48" s="558">
        <f t="shared" si="6"/>
        <v>100</v>
      </c>
      <c r="G48" s="558">
        <f t="shared" si="3"/>
        <v>733</v>
      </c>
      <c r="H48" s="558">
        <f t="shared" si="0"/>
        <v>182</v>
      </c>
      <c r="I48" s="559">
        <f t="shared" si="7"/>
        <v>2.0988561234127402E-3</v>
      </c>
    </row>
    <row r="49" spans="1:9" ht="15" customHeight="1">
      <c r="A49" s="842" t="s">
        <v>308</v>
      </c>
      <c r="B49" s="47" t="s">
        <v>120</v>
      </c>
      <c r="C49" s="47">
        <v>350</v>
      </c>
      <c r="D49" s="557">
        <v>2</v>
      </c>
      <c r="E49" s="558">
        <f t="shared" si="5"/>
        <v>700</v>
      </c>
      <c r="F49" s="558">
        <f t="shared" si="6"/>
        <v>100</v>
      </c>
      <c r="G49" s="558">
        <f t="shared" si="3"/>
        <v>733</v>
      </c>
      <c r="H49" s="558">
        <f t="shared" si="0"/>
        <v>182</v>
      </c>
      <c r="I49" s="559">
        <f t="shared" si="7"/>
        <v>5.2471403085318502E-3</v>
      </c>
    </row>
    <row r="50" spans="1:9" ht="15" customHeight="1">
      <c r="A50" s="843"/>
      <c r="B50" s="47" t="s">
        <v>121</v>
      </c>
      <c r="C50" s="47">
        <v>60</v>
      </c>
      <c r="D50" s="557">
        <v>2</v>
      </c>
      <c r="E50" s="558">
        <f t="shared" si="5"/>
        <v>120</v>
      </c>
      <c r="F50" s="558">
        <f t="shared" si="6"/>
        <v>100</v>
      </c>
      <c r="G50" s="558">
        <f t="shared" si="3"/>
        <v>733</v>
      </c>
      <c r="H50" s="558">
        <f t="shared" si="0"/>
        <v>182</v>
      </c>
      <c r="I50" s="559">
        <f t="shared" si="7"/>
        <v>8.9950976717688858E-4</v>
      </c>
    </row>
    <row r="51" spans="1:9" ht="15" customHeight="1">
      <c r="A51" s="843"/>
      <c r="B51" s="48" t="s">
        <v>122</v>
      </c>
      <c r="C51" s="47">
        <v>60</v>
      </c>
      <c r="D51" s="557">
        <v>2</v>
      </c>
      <c r="E51" s="558">
        <f t="shared" si="5"/>
        <v>120</v>
      </c>
      <c r="F51" s="558">
        <f t="shared" si="6"/>
        <v>100</v>
      </c>
      <c r="G51" s="558">
        <f t="shared" si="3"/>
        <v>733</v>
      </c>
      <c r="H51" s="558">
        <f t="shared" si="0"/>
        <v>182</v>
      </c>
      <c r="I51" s="559">
        <f t="shared" si="7"/>
        <v>8.9950976717688858E-4</v>
      </c>
    </row>
    <row r="52" spans="1:9" ht="15" customHeight="1">
      <c r="A52" s="844"/>
      <c r="B52" s="48" t="s">
        <v>123</v>
      </c>
      <c r="C52" s="47">
        <v>521</v>
      </c>
      <c r="D52" s="557">
        <v>2</v>
      </c>
      <c r="E52" s="558">
        <f t="shared" si="5"/>
        <v>1042</v>
      </c>
      <c r="F52" s="558">
        <f t="shared" si="6"/>
        <v>100</v>
      </c>
      <c r="G52" s="558">
        <f t="shared" si="3"/>
        <v>733</v>
      </c>
      <c r="H52" s="558">
        <f t="shared" si="0"/>
        <v>182</v>
      </c>
      <c r="I52" s="559">
        <f t="shared" si="7"/>
        <v>7.8107431449859826E-3</v>
      </c>
    </row>
    <row r="53" spans="1:9" ht="15" customHeight="1">
      <c r="A53" s="836" t="s">
        <v>309</v>
      </c>
      <c r="B53" s="49" t="s">
        <v>124</v>
      </c>
      <c r="C53" s="49">
        <v>719</v>
      </c>
      <c r="D53" s="557">
        <v>2</v>
      </c>
      <c r="E53" s="558">
        <f t="shared" si="5"/>
        <v>1438</v>
      </c>
      <c r="F53" s="558">
        <f t="shared" si="6"/>
        <v>100</v>
      </c>
      <c r="G53" s="558">
        <f t="shared" si="3"/>
        <v>733</v>
      </c>
      <c r="H53" s="558">
        <f t="shared" si="0"/>
        <v>182</v>
      </c>
      <c r="I53" s="559">
        <f t="shared" si="7"/>
        <v>1.0779125376669715E-2</v>
      </c>
    </row>
    <row r="54" spans="1:9" ht="15" customHeight="1">
      <c r="A54" s="837"/>
      <c r="B54" s="49" t="s">
        <v>125</v>
      </c>
      <c r="C54" s="49">
        <v>70</v>
      </c>
      <c r="D54" s="557">
        <v>2</v>
      </c>
      <c r="E54" s="558">
        <f t="shared" si="5"/>
        <v>140</v>
      </c>
      <c r="F54" s="558">
        <f t="shared" si="6"/>
        <v>100</v>
      </c>
      <c r="G54" s="558">
        <f t="shared" si="3"/>
        <v>733</v>
      </c>
      <c r="H54" s="558">
        <f t="shared" si="0"/>
        <v>182</v>
      </c>
      <c r="I54" s="559">
        <f t="shared" si="7"/>
        <v>1.0494280617063701E-3</v>
      </c>
    </row>
    <row r="55" spans="1:9" ht="15" customHeight="1">
      <c r="A55" s="837"/>
      <c r="B55" s="49" t="s">
        <v>126</v>
      </c>
      <c r="C55" s="49">
        <v>260</v>
      </c>
      <c r="D55" s="557">
        <v>2</v>
      </c>
      <c r="E55" s="558">
        <f t="shared" si="5"/>
        <v>520</v>
      </c>
      <c r="F55" s="558">
        <f t="shared" si="6"/>
        <v>100</v>
      </c>
      <c r="G55" s="558">
        <f t="shared" si="3"/>
        <v>733</v>
      </c>
      <c r="H55" s="558">
        <f t="shared" si="0"/>
        <v>182</v>
      </c>
      <c r="I55" s="559">
        <f t="shared" si="7"/>
        <v>3.8978756577665173E-3</v>
      </c>
    </row>
    <row r="56" spans="1:9" ht="15" customHeight="1">
      <c r="A56" s="837"/>
      <c r="B56" s="49" t="s">
        <v>117</v>
      </c>
      <c r="C56" s="49">
        <v>55</v>
      </c>
      <c r="D56" s="557">
        <v>2</v>
      </c>
      <c r="E56" s="558">
        <f t="shared" si="5"/>
        <v>110</v>
      </c>
      <c r="F56" s="558">
        <f t="shared" si="6"/>
        <v>100</v>
      </c>
      <c r="G56" s="558">
        <f t="shared" si="3"/>
        <v>733</v>
      </c>
      <c r="H56" s="558">
        <f t="shared" si="0"/>
        <v>182</v>
      </c>
      <c r="I56" s="559">
        <f t="shared" si="7"/>
        <v>8.2455061991214783E-4</v>
      </c>
    </row>
    <row r="57" spans="1:9" ht="15" customHeight="1">
      <c r="A57" s="837"/>
      <c r="B57" s="49" t="s">
        <v>127</v>
      </c>
      <c r="C57" s="49">
        <v>210</v>
      </c>
      <c r="D57" s="557">
        <v>2</v>
      </c>
      <c r="E57" s="558">
        <f t="shared" si="5"/>
        <v>420</v>
      </c>
      <c r="F57" s="558">
        <f t="shared" si="6"/>
        <v>100</v>
      </c>
      <c r="G57" s="558">
        <f t="shared" si="3"/>
        <v>733</v>
      </c>
      <c r="H57" s="558">
        <f t="shared" si="0"/>
        <v>182</v>
      </c>
      <c r="I57" s="559">
        <f t="shared" si="7"/>
        <v>3.14828418511911E-3</v>
      </c>
    </row>
    <row r="58" spans="1:9" ht="15" customHeight="1">
      <c r="A58" s="837"/>
      <c r="B58" s="49" t="s">
        <v>128</v>
      </c>
      <c r="C58" s="49">
        <v>450</v>
      </c>
      <c r="D58" s="557">
        <v>2</v>
      </c>
      <c r="E58" s="558">
        <f t="shared" si="5"/>
        <v>900</v>
      </c>
      <c r="F58" s="558">
        <f t="shared" si="6"/>
        <v>100</v>
      </c>
      <c r="G58" s="558">
        <f t="shared" si="3"/>
        <v>733</v>
      </c>
      <c r="H58" s="558">
        <f t="shared" si="0"/>
        <v>182</v>
      </c>
      <c r="I58" s="559">
        <f t="shared" si="7"/>
        <v>6.7463232538266648E-3</v>
      </c>
    </row>
    <row r="59" spans="1:9" ht="15" customHeight="1">
      <c r="A59" s="837"/>
      <c r="B59" s="49" t="s">
        <v>129</v>
      </c>
      <c r="C59" s="49">
        <v>350</v>
      </c>
      <c r="D59" s="557">
        <v>2</v>
      </c>
      <c r="E59" s="558">
        <f t="shared" si="5"/>
        <v>700</v>
      </c>
      <c r="F59" s="558">
        <f t="shared" si="6"/>
        <v>100</v>
      </c>
      <c r="G59" s="558">
        <f t="shared" si="3"/>
        <v>733</v>
      </c>
      <c r="H59" s="558">
        <f t="shared" si="0"/>
        <v>182</v>
      </c>
      <c r="I59" s="559">
        <f t="shared" si="7"/>
        <v>5.2471403085318502E-3</v>
      </c>
    </row>
    <row r="60" spans="1:9" ht="15" customHeight="1">
      <c r="A60" s="837"/>
      <c r="B60" s="49" t="s">
        <v>130</v>
      </c>
      <c r="C60" s="49">
        <v>1300</v>
      </c>
      <c r="D60" s="557">
        <v>2</v>
      </c>
      <c r="E60" s="558">
        <f t="shared" si="5"/>
        <v>2600</v>
      </c>
      <c r="F60" s="558">
        <f t="shared" si="6"/>
        <v>100</v>
      </c>
      <c r="G60" s="558">
        <f t="shared" si="3"/>
        <v>733</v>
      </c>
      <c r="H60" s="558">
        <f t="shared" si="0"/>
        <v>182</v>
      </c>
      <c r="I60" s="559">
        <f t="shared" si="7"/>
        <v>1.9489378288832588E-2</v>
      </c>
    </row>
    <row r="61" spans="1:9" ht="15" customHeight="1">
      <c r="A61" s="837"/>
      <c r="B61" s="49" t="s">
        <v>131</v>
      </c>
      <c r="C61" s="49">
        <v>300</v>
      </c>
      <c r="D61" s="557">
        <v>2</v>
      </c>
      <c r="E61" s="558">
        <f t="shared" si="5"/>
        <v>600</v>
      </c>
      <c r="F61" s="558">
        <f t="shared" si="6"/>
        <v>100</v>
      </c>
      <c r="G61" s="558">
        <f t="shared" si="3"/>
        <v>733</v>
      </c>
      <c r="H61" s="558">
        <f t="shared" si="0"/>
        <v>182</v>
      </c>
      <c r="I61" s="559">
        <f t="shared" si="7"/>
        <v>4.4975488358844429E-3</v>
      </c>
    </row>
    <row r="62" spans="1:9" ht="15" customHeight="1">
      <c r="A62" s="837"/>
      <c r="B62" s="49" t="s">
        <v>132</v>
      </c>
      <c r="C62" s="49">
        <v>600</v>
      </c>
      <c r="D62" s="557">
        <v>2</v>
      </c>
      <c r="E62" s="558">
        <f t="shared" si="5"/>
        <v>1200</v>
      </c>
      <c r="F62" s="558">
        <f t="shared" si="6"/>
        <v>100</v>
      </c>
      <c r="G62" s="558">
        <f t="shared" si="3"/>
        <v>733</v>
      </c>
      <c r="H62" s="558">
        <f t="shared" si="0"/>
        <v>182</v>
      </c>
      <c r="I62" s="559">
        <f t="shared" si="7"/>
        <v>8.9950976717688858E-3</v>
      </c>
    </row>
    <row r="63" spans="1:9" ht="15" customHeight="1">
      <c r="A63" s="837"/>
      <c r="B63" s="49" t="s">
        <v>117</v>
      </c>
      <c r="C63" s="49">
        <v>50</v>
      </c>
      <c r="D63" s="557">
        <v>2</v>
      </c>
      <c r="E63" s="558">
        <f t="shared" si="5"/>
        <v>100</v>
      </c>
      <c r="F63" s="558">
        <f t="shared" si="6"/>
        <v>100</v>
      </c>
      <c r="G63" s="558">
        <f t="shared" si="3"/>
        <v>733</v>
      </c>
      <c r="H63" s="558">
        <f t="shared" si="0"/>
        <v>182</v>
      </c>
      <c r="I63" s="559">
        <f t="shared" si="7"/>
        <v>7.4959147264740719E-4</v>
      </c>
    </row>
    <row r="64" spans="1:9" ht="15" customHeight="1">
      <c r="A64" s="837"/>
      <c r="B64" s="49" t="s">
        <v>133</v>
      </c>
      <c r="C64" s="49">
        <v>550</v>
      </c>
      <c r="D64" s="557">
        <v>2</v>
      </c>
      <c r="E64" s="558">
        <f t="shared" si="5"/>
        <v>1100</v>
      </c>
      <c r="F64" s="558">
        <f t="shared" si="6"/>
        <v>100</v>
      </c>
      <c r="G64" s="558">
        <f t="shared" si="3"/>
        <v>733</v>
      </c>
      <c r="H64" s="558">
        <f t="shared" si="0"/>
        <v>182</v>
      </c>
      <c r="I64" s="559">
        <f t="shared" si="7"/>
        <v>8.2455061991214794E-3</v>
      </c>
    </row>
    <row r="65" spans="1:9" ht="15" customHeight="1">
      <c r="A65" s="837"/>
      <c r="B65" s="49" t="s">
        <v>134</v>
      </c>
      <c r="C65" s="49">
        <v>770</v>
      </c>
      <c r="D65" s="557">
        <v>2</v>
      </c>
      <c r="E65" s="558">
        <f t="shared" si="5"/>
        <v>1540</v>
      </c>
      <c r="F65" s="558">
        <f t="shared" si="6"/>
        <v>100</v>
      </c>
      <c r="G65" s="558">
        <f t="shared" si="3"/>
        <v>733</v>
      </c>
      <c r="H65" s="558">
        <f t="shared" si="0"/>
        <v>182</v>
      </c>
      <c r="I65" s="559">
        <f t="shared" si="7"/>
        <v>1.1543708678770071E-2</v>
      </c>
    </row>
    <row r="66" spans="1:9" ht="15" customHeight="1">
      <c r="A66" s="837"/>
      <c r="B66" s="49" t="s">
        <v>135</v>
      </c>
      <c r="C66" s="49">
        <v>500</v>
      </c>
      <c r="D66" s="557">
        <v>2</v>
      </c>
      <c r="E66" s="558">
        <f t="shared" si="5"/>
        <v>1000</v>
      </c>
      <c r="F66" s="558">
        <f t="shared" si="6"/>
        <v>100</v>
      </c>
      <c r="G66" s="558">
        <f t="shared" si="3"/>
        <v>733</v>
      </c>
      <c r="H66" s="558">
        <f t="shared" si="0"/>
        <v>182</v>
      </c>
      <c r="I66" s="559">
        <f t="shared" si="7"/>
        <v>7.4959147264740712E-3</v>
      </c>
    </row>
    <row r="67" spans="1:9" ht="15" customHeight="1">
      <c r="A67" s="837"/>
      <c r="B67" s="49" t="s">
        <v>136</v>
      </c>
      <c r="C67" s="49">
        <v>100</v>
      </c>
      <c r="D67" s="557">
        <v>2</v>
      </c>
      <c r="E67" s="558">
        <f t="shared" si="5"/>
        <v>200</v>
      </c>
      <c r="F67" s="558">
        <f t="shared" si="6"/>
        <v>100</v>
      </c>
      <c r="G67" s="558">
        <f t="shared" si="3"/>
        <v>733</v>
      </c>
      <c r="H67" s="558">
        <f t="shared" si="0"/>
        <v>182</v>
      </c>
      <c r="I67" s="559">
        <f t="shared" si="7"/>
        <v>1.4991829452948144E-3</v>
      </c>
    </row>
    <row r="68" spans="1:9" ht="15" customHeight="1">
      <c r="A68" s="837"/>
      <c r="B68" s="49" t="s">
        <v>137</v>
      </c>
      <c r="C68" s="49">
        <v>350</v>
      </c>
      <c r="D68" s="557">
        <v>2</v>
      </c>
      <c r="E68" s="558">
        <f t="shared" si="5"/>
        <v>700</v>
      </c>
      <c r="F68" s="558">
        <f t="shared" si="6"/>
        <v>100</v>
      </c>
      <c r="G68" s="558">
        <f t="shared" si="3"/>
        <v>733</v>
      </c>
      <c r="H68" s="558">
        <f t="shared" ref="H68:H131" si="8">$K$4</f>
        <v>182</v>
      </c>
      <c r="I68" s="559">
        <f t="shared" si="7"/>
        <v>5.2471403085318502E-3</v>
      </c>
    </row>
    <row r="69" spans="1:9" ht="15" customHeight="1">
      <c r="A69" s="837"/>
      <c r="B69" s="49" t="s">
        <v>58</v>
      </c>
      <c r="C69" s="49">
        <v>160</v>
      </c>
      <c r="D69" s="557">
        <v>2</v>
      </c>
      <c r="E69" s="558">
        <f t="shared" si="5"/>
        <v>320</v>
      </c>
      <c r="F69" s="558">
        <f t="shared" si="6"/>
        <v>100</v>
      </c>
      <c r="G69" s="558">
        <f t="shared" ref="G69:G132" si="9">TRUNC(800*7.33/8,2)</f>
        <v>733</v>
      </c>
      <c r="H69" s="558">
        <f t="shared" si="8"/>
        <v>182</v>
      </c>
      <c r="I69" s="559">
        <f t="shared" si="7"/>
        <v>2.3986927124717027E-3</v>
      </c>
    </row>
    <row r="70" spans="1:9" ht="15" customHeight="1">
      <c r="A70" s="837"/>
      <c r="B70" s="49" t="s">
        <v>138</v>
      </c>
      <c r="C70" s="49">
        <v>110</v>
      </c>
      <c r="D70" s="557">
        <v>2</v>
      </c>
      <c r="E70" s="558">
        <f t="shared" si="5"/>
        <v>220</v>
      </c>
      <c r="F70" s="558">
        <f t="shared" si="6"/>
        <v>100</v>
      </c>
      <c r="G70" s="558">
        <f t="shared" si="9"/>
        <v>733</v>
      </c>
      <c r="H70" s="558">
        <f t="shared" si="8"/>
        <v>182</v>
      </c>
      <c r="I70" s="559">
        <f t="shared" si="7"/>
        <v>1.6491012398242957E-3</v>
      </c>
    </row>
    <row r="71" spans="1:9" ht="15" customHeight="1">
      <c r="A71" s="837"/>
      <c r="B71" s="49" t="s">
        <v>139</v>
      </c>
      <c r="C71" s="49">
        <v>270</v>
      </c>
      <c r="D71" s="557">
        <v>2</v>
      </c>
      <c r="E71" s="558">
        <f t="shared" si="5"/>
        <v>540</v>
      </c>
      <c r="F71" s="558">
        <f t="shared" si="6"/>
        <v>100</v>
      </c>
      <c r="G71" s="558">
        <f t="shared" si="9"/>
        <v>733</v>
      </c>
      <c r="H71" s="558">
        <f t="shared" si="8"/>
        <v>182</v>
      </c>
      <c r="I71" s="559">
        <f t="shared" si="7"/>
        <v>4.0477939522959991E-3</v>
      </c>
    </row>
    <row r="72" spans="1:9" ht="15" customHeight="1">
      <c r="A72" s="837"/>
      <c r="B72" s="49" t="s">
        <v>140</v>
      </c>
      <c r="C72" s="49">
        <v>130</v>
      </c>
      <c r="D72" s="557">
        <v>2</v>
      </c>
      <c r="E72" s="558">
        <f t="shared" si="5"/>
        <v>260</v>
      </c>
      <c r="F72" s="558">
        <f t="shared" si="6"/>
        <v>100</v>
      </c>
      <c r="G72" s="558">
        <f t="shared" si="9"/>
        <v>733</v>
      </c>
      <c r="H72" s="558">
        <f t="shared" si="8"/>
        <v>182</v>
      </c>
      <c r="I72" s="559">
        <f t="shared" si="7"/>
        <v>1.9489378288832587E-3</v>
      </c>
    </row>
    <row r="73" spans="1:9" ht="15" customHeight="1">
      <c r="A73" s="837"/>
      <c r="B73" s="49" t="s">
        <v>141</v>
      </c>
      <c r="C73" s="49">
        <v>490</v>
      </c>
      <c r="D73" s="557">
        <v>2</v>
      </c>
      <c r="E73" s="558">
        <f t="shared" si="5"/>
        <v>980</v>
      </c>
      <c r="F73" s="558">
        <f t="shared" si="6"/>
        <v>100</v>
      </c>
      <c r="G73" s="558">
        <f t="shared" si="9"/>
        <v>733</v>
      </c>
      <c r="H73" s="558">
        <f t="shared" si="8"/>
        <v>182</v>
      </c>
      <c r="I73" s="559">
        <f t="shared" si="7"/>
        <v>7.3459964319445899E-3</v>
      </c>
    </row>
    <row r="74" spans="1:9" ht="15" customHeight="1">
      <c r="A74" s="837"/>
      <c r="B74" s="49" t="s">
        <v>142</v>
      </c>
      <c r="C74" s="49">
        <v>150</v>
      </c>
      <c r="D74" s="557">
        <v>2</v>
      </c>
      <c r="E74" s="558">
        <f t="shared" si="5"/>
        <v>300</v>
      </c>
      <c r="F74" s="558">
        <f t="shared" si="6"/>
        <v>100</v>
      </c>
      <c r="G74" s="558">
        <f t="shared" si="9"/>
        <v>733</v>
      </c>
      <c r="H74" s="558">
        <f t="shared" si="8"/>
        <v>182</v>
      </c>
      <c r="I74" s="559">
        <f t="shared" si="7"/>
        <v>2.2487744179422215E-3</v>
      </c>
    </row>
    <row r="75" spans="1:9" ht="15" customHeight="1">
      <c r="A75" s="837"/>
      <c r="B75" s="49" t="s">
        <v>143</v>
      </c>
      <c r="C75" s="49">
        <v>270</v>
      </c>
      <c r="D75" s="557">
        <v>2</v>
      </c>
      <c r="E75" s="558">
        <f t="shared" si="5"/>
        <v>540</v>
      </c>
      <c r="F75" s="558">
        <f t="shared" si="6"/>
        <v>100</v>
      </c>
      <c r="G75" s="558">
        <f t="shared" si="9"/>
        <v>733</v>
      </c>
      <c r="H75" s="558">
        <f t="shared" si="8"/>
        <v>182</v>
      </c>
      <c r="I75" s="559">
        <f t="shared" si="7"/>
        <v>4.0477939522959991E-3</v>
      </c>
    </row>
    <row r="76" spans="1:9" ht="15" customHeight="1">
      <c r="A76" s="837"/>
      <c r="B76" s="49" t="s">
        <v>144</v>
      </c>
      <c r="C76" s="49">
        <v>200</v>
      </c>
      <c r="D76" s="557">
        <v>2</v>
      </c>
      <c r="E76" s="558">
        <f t="shared" si="5"/>
        <v>400</v>
      </c>
      <c r="F76" s="558">
        <f t="shared" si="6"/>
        <v>100</v>
      </c>
      <c r="G76" s="558">
        <f t="shared" si="9"/>
        <v>733</v>
      </c>
      <c r="H76" s="558">
        <f t="shared" si="8"/>
        <v>182</v>
      </c>
      <c r="I76" s="559">
        <f t="shared" si="7"/>
        <v>2.9983658905896288E-3</v>
      </c>
    </row>
    <row r="77" spans="1:9" ht="15" customHeight="1">
      <c r="A77" s="837"/>
      <c r="B77" s="49" t="s">
        <v>145</v>
      </c>
      <c r="C77" s="49">
        <v>90</v>
      </c>
      <c r="D77" s="557">
        <v>2</v>
      </c>
      <c r="E77" s="558">
        <f t="shared" si="5"/>
        <v>180</v>
      </c>
      <c r="F77" s="558">
        <f t="shared" si="6"/>
        <v>100</v>
      </c>
      <c r="G77" s="558">
        <f t="shared" si="9"/>
        <v>733</v>
      </c>
      <c r="H77" s="558">
        <f t="shared" si="8"/>
        <v>182</v>
      </c>
      <c r="I77" s="559">
        <f t="shared" si="7"/>
        <v>1.3492646507653329E-3</v>
      </c>
    </row>
    <row r="78" spans="1:9" ht="15" customHeight="1">
      <c r="A78" s="837"/>
      <c r="B78" s="49" t="s">
        <v>146</v>
      </c>
      <c r="C78" s="49">
        <v>500</v>
      </c>
      <c r="D78" s="557">
        <v>2</v>
      </c>
      <c r="E78" s="558">
        <f t="shared" si="5"/>
        <v>1000</v>
      </c>
      <c r="F78" s="558">
        <f t="shared" si="6"/>
        <v>100</v>
      </c>
      <c r="G78" s="558">
        <f t="shared" si="9"/>
        <v>733</v>
      </c>
      <c r="H78" s="558">
        <f t="shared" si="8"/>
        <v>182</v>
      </c>
      <c r="I78" s="559">
        <f t="shared" si="7"/>
        <v>7.4959147264740712E-3</v>
      </c>
    </row>
    <row r="79" spans="1:9" ht="23.25" customHeight="1">
      <c r="A79" s="837"/>
      <c r="B79" s="49" t="s">
        <v>147</v>
      </c>
      <c r="C79" s="49">
        <v>300</v>
      </c>
      <c r="D79" s="557">
        <v>2</v>
      </c>
      <c r="E79" s="558">
        <f t="shared" si="5"/>
        <v>600</v>
      </c>
      <c r="F79" s="558">
        <f t="shared" si="6"/>
        <v>100</v>
      </c>
      <c r="G79" s="558">
        <f t="shared" si="9"/>
        <v>733</v>
      </c>
      <c r="H79" s="558">
        <f t="shared" si="8"/>
        <v>182</v>
      </c>
      <c r="I79" s="559">
        <f t="shared" si="7"/>
        <v>4.4975488358844429E-3</v>
      </c>
    </row>
    <row r="80" spans="1:9" ht="15" customHeight="1">
      <c r="A80" s="837"/>
      <c r="B80" s="569" t="s">
        <v>148</v>
      </c>
      <c r="C80" s="49">
        <v>50</v>
      </c>
      <c r="D80" s="557">
        <v>2</v>
      </c>
      <c r="E80" s="558">
        <f t="shared" si="5"/>
        <v>100</v>
      </c>
      <c r="F80" s="558">
        <f t="shared" si="6"/>
        <v>100</v>
      </c>
      <c r="G80" s="558">
        <f t="shared" si="9"/>
        <v>733</v>
      </c>
      <c r="H80" s="558">
        <f t="shared" si="8"/>
        <v>182</v>
      </c>
      <c r="I80" s="559">
        <f t="shared" si="7"/>
        <v>7.4959147264740719E-4</v>
      </c>
    </row>
    <row r="81" spans="1:9" ht="15" customHeight="1">
      <c r="A81" s="837"/>
      <c r="B81" s="569" t="s">
        <v>149</v>
      </c>
      <c r="C81" s="49">
        <v>35</v>
      </c>
      <c r="D81" s="557">
        <v>2</v>
      </c>
      <c r="E81" s="558">
        <f t="shared" si="5"/>
        <v>70</v>
      </c>
      <c r="F81" s="558">
        <f t="shared" si="6"/>
        <v>100</v>
      </c>
      <c r="G81" s="558">
        <f t="shared" si="9"/>
        <v>733</v>
      </c>
      <c r="H81" s="558">
        <f t="shared" si="8"/>
        <v>182</v>
      </c>
      <c r="I81" s="559">
        <f t="shared" si="7"/>
        <v>5.2471403085318504E-4</v>
      </c>
    </row>
    <row r="82" spans="1:9" ht="15" customHeight="1">
      <c r="A82" s="837"/>
      <c r="B82" s="49" t="s">
        <v>150</v>
      </c>
      <c r="C82" s="49">
        <v>140</v>
      </c>
      <c r="D82" s="557">
        <v>2</v>
      </c>
      <c r="E82" s="558">
        <f t="shared" si="5"/>
        <v>280</v>
      </c>
      <c r="F82" s="558">
        <f t="shared" si="6"/>
        <v>100</v>
      </c>
      <c r="G82" s="558">
        <f t="shared" si="9"/>
        <v>733</v>
      </c>
      <c r="H82" s="558">
        <f t="shared" si="8"/>
        <v>182</v>
      </c>
      <c r="I82" s="559">
        <f t="shared" si="7"/>
        <v>2.0988561234127402E-3</v>
      </c>
    </row>
    <row r="83" spans="1:9" ht="15" customHeight="1">
      <c r="A83" s="837"/>
      <c r="B83" s="49" t="s">
        <v>151</v>
      </c>
      <c r="C83" s="49">
        <v>150</v>
      </c>
      <c r="D83" s="557">
        <v>2</v>
      </c>
      <c r="E83" s="558">
        <f t="shared" ref="E83:E146" si="10">C83*D83</f>
        <v>300</v>
      </c>
      <c r="F83" s="558">
        <f t="shared" ref="F83:F146" si="11">TRUNC(G83/7.33,2)</f>
        <v>100</v>
      </c>
      <c r="G83" s="558">
        <f t="shared" si="9"/>
        <v>733</v>
      </c>
      <c r="H83" s="558">
        <f t="shared" si="8"/>
        <v>182</v>
      </c>
      <c r="I83" s="559">
        <f t="shared" ref="I83:I146" si="12">(C83*D83)/(H83*G83)</f>
        <v>2.2487744179422215E-3</v>
      </c>
    </row>
    <row r="84" spans="1:9" ht="15" customHeight="1">
      <c r="A84" s="837"/>
      <c r="B84" s="49" t="s">
        <v>152</v>
      </c>
      <c r="C84" s="49">
        <v>90</v>
      </c>
      <c r="D84" s="557">
        <v>2</v>
      </c>
      <c r="E84" s="558">
        <f t="shared" si="10"/>
        <v>180</v>
      </c>
      <c r="F84" s="558">
        <f t="shared" si="11"/>
        <v>100</v>
      </c>
      <c r="G84" s="558">
        <f t="shared" si="9"/>
        <v>733</v>
      </c>
      <c r="H84" s="558">
        <f t="shared" si="8"/>
        <v>182</v>
      </c>
      <c r="I84" s="559">
        <f t="shared" si="12"/>
        <v>1.3492646507653329E-3</v>
      </c>
    </row>
    <row r="85" spans="1:9" ht="15" customHeight="1">
      <c r="A85" s="837"/>
      <c r="B85" s="49" t="s">
        <v>153</v>
      </c>
      <c r="C85" s="49">
        <v>184</v>
      </c>
      <c r="D85" s="557">
        <v>2</v>
      </c>
      <c r="E85" s="558">
        <f t="shared" si="10"/>
        <v>368</v>
      </c>
      <c r="F85" s="558">
        <f t="shared" si="11"/>
        <v>100</v>
      </c>
      <c r="G85" s="558">
        <f t="shared" si="9"/>
        <v>733</v>
      </c>
      <c r="H85" s="558">
        <f t="shared" si="8"/>
        <v>182</v>
      </c>
      <c r="I85" s="559">
        <f t="shared" si="12"/>
        <v>2.7584966193424584E-3</v>
      </c>
    </row>
    <row r="86" spans="1:9" ht="15" customHeight="1">
      <c r="A86" s="837"/>
      <c r="B86" s="49" t="s">
        <v>154</v>
      </c>
      <c r="C86" s="49">
        <v>240</v>
      </c>
      <c r="D86" s="557">
        <v>2</v>
      </c>
      <c r="E86" s="558">
        <f t="shared" si="10"/>
        <v>480</v>
      </c>
      <c r="F86" s="558">
        <f t="shared" si="11"/>
        <v>100</v>
      </c>
      <c r="G86" s="558">
        <f t="shared" si="9"/>
        <v>733</v>
      </c>
      <c r="H86" s="558">
        <f t="shared" si="8"/>
        <v>182</v>
      </c>
      <c r="I86" s="559">
        <f t="shared" si="12"/>
        <v>3.5980390687075543E-3</v>
      </c>
    </row>
    <row r="87" spans="1:9" ht="15" customHeight="1">
      <c r="A87" s="837"/>
      <c r="B87" s="49" t="s">
        <v>155</v>
      </c>
      <c r="C87" s="49">
        <v>100</v>
      </c>
      <c r="D87" s="557">
        <v>2</v>
      </c>
      <c r="E87" s="558">
        <f t="shared" si="10"/>
        <v>200</v>
      </c>
      <c r="F87" s="558">
        <f t="shared" si="11"/>
        <v>100</v>
      </c>
      <c r="G87" s="558">
        <f t="shared" si="9"/>
        <v>733</v>
      </c>
      <c r="H87" s="558">
        <f t="shared" si="8"/>
        <v>182</v>
      </c>
      <c r="I87" s="559">
        <f t="shared" si="12"/>
        <v>1.4991829452948144E-3</v>
      </c>
    </row>
    <row r="88" spans="1:9" ht="14.25" customHeight="1">
      <c r="A88" s="837"/>
      <c r="B88" s="49" t="s">
        <v>156</v>
      </c>
      <c r="C88" s="49">
        <v>100</v>
      </c>
      <c r="D88" s="557">
        <v>2</v>
      </c>
      <c r="E88" s="558">
        <f t="shared" si="10"/>
        <v>200</v>
      </c>
      <c r="F88" s="558">
        <f t="shared" si="11"/>
        <v>100</v>
      </c>
      <c r="G88" s="558">
        <f t="shared" si="9"/>
        <v>733</v>
      </c>
      <c r="H88" s="558">
        <f t="shared" si="8"/>
        <v>182</v>
      </c>
      <c r="I88" s="559">
        <f t="shared" si="12"/>
        <v>1.4991829452948144E-3</v>
      </c>
    </row>
    <row r="89" spans="1:9" ht="14.25" customHeight="1">
      <c r="A89" s="837"/>
      <c r="B89" s="49" t="s">
        <v>157</v>
      </c>
      <c r="C89" s="49">
        <v>110</v>
      </c>
      <c r="D89" s="557">
        <v>2</v>
      </c>
      <c r="E89" s="558">
        <f t="shared" si="10"/>
        <v>220</v>
      </c>
      <c r="F89" s="558">
        <f t="shared" si="11"/>
        <v>100</v>
      </c>
      <c r="G89" s="558">
        <f t="shared" si="9"/>
        <v>733</v>
      </c>
      <c r="H89" s="558">
        <f t="shared" si="8"/>
        <v>182</v>
      </c>
      <c r="I89" s="559">
        <f t="shared" si="12"/>
        <v>1.6491012398242957E-3</v>
      </c>
    </row>
    <row r="90" spans="1:9" ht="14.25" customHeight="1">
      <c r="A90" s="837"/>
      <c r="B90" s="49" t="s">
        <v>158</v>
      </c>
      <c r="C90" s="49">
        <v>150</v>
      </c>
      <c r="D90" s="557">
        <v>2</v>
      </c>
      <c r="E90" s="558">
        <f t="shared" si="10"/>
        <v>300</v>
      </c>
      <c r="F90" s="558">
        <f t="shared" si="11"/>
        <v>100</v>
      </c>
      <c r="G90" s="558">
        <f t="shared" si="9"/>
        <v>733</v>
      </c>
      <c r="H90" s="558">
        <f t="shared" si="8"/>
        <v>182</v>
      </c>
      <c r="I90" s="559">
        <f t="shared" si="12"/>
        <v>2.2487744179422215E-3</v>
      </c>
    </row>
    <row r="91" spans="1:9" ht="14.25" customHeight="1">
      <c r="A91" s="837"/>
      <c r="B91" s="49" t="s">
        <v>159</v>
      </c>
      <c r="C91" s="49">
        <v>550</v>
      </c>
      <c r="D91" s="557">
        <v>2</v>
      </c>
      <c r="E91" s="558">
        <f t="shared" si="10"/>
        <v>1100</v>
      </c>
      <c r="F91" s="558">
        <f t="shared" si="11"/>
        <v>100</v>
      </c>
      <c r="G91" s="558">
        <f t="shared" si="9"/>
        <v>733</v>
      </c>
      <c r="H91" s="558">
        <f t="shared" si="8"/>
        <v>182</v>
      </c>
      <c r="I91" s="559">
        <f t="shared" si="12"/>
        <v>8.2455061991214794E-3</v>
      </c>
    </row>
    <row r="92" spans="1:9" ht="14.25" customHeight="1">
      <c r="A92" s="837"/>
      <c r="B92" s="49" t="s">
        <v>160</v>
      </c>
      <c r="C92" s="49">
        <v>105</v>
      </c>
      <c r="D92" s="557">
        <v>2</v>
      </c>
      <c r="E92" s="558">
        <f t="shared" si="10"/>
        <v>210</v>
      </c>
      <c r="F92" s="558">
        <f t="shared" si="11"/>
        <v>100</v>
      </c>
      <c r="G92" s="558">
        <f t="shared" si="9"/>
        <v>733</v>
      </c>
      <c r="H92" s="558">
        <f t="shared" si="8"/>
        <v>182</v>
      </c>
      <c r="I92" s="559">
        <f t="shared" si="12"/>
        <v>1.574142092559555E-3</v>
      </c>
    </row>
    <row r="93" spans="1:9" ht="14.25" customHeight="1">
      <c r="A93" s="837"/>
      <c r="B93" s="49" t="s">
        <v>161</v>
      </c>
      <c r="C93" s="49">
        <v>60</v>
      </c>
      <c r="D93" s="557">
        <v>2</v>
      </c>
      <c r="E93" s="558">
        <f t="shared" si="10"/>
        <v>120</v>
      </c>
      <c r="F93" s="558">
        <f t="shared" si="11"/>
        <v>100</v>
      </c>
      <c r="G93" s="558">
        <f t="shared" si="9"/>
        <v>733</v>
      </c>
      <c r="H93" s="558">
        <f t="shared" si="8"/>
        <v>182</v>
      </c>
      <c r="I93" s="559">
        <f t="shared" si="12"/>
        <v>8.9950976717688858E-4</v>
      </c>
    </row>
    <row r="94" spans="1:9" ht="14.25" customHeight="1">
      <c r="A94" s="837"/>
      <c r="B94" s="49" t="s">
        <v>162</v>
      </c>
      <c r="C94" s="49">
        <v>35</v>
      </c>
      <c r="D94" s="557">
        <v>2</v>
      </c>
      <c r="E94" s="558">
        <f t="shared" si="10"/>
        <v>70</v>
      </c>
      <c r="F94" s="558">
        <f t="shared" si="11"/>
        <v>100</v>
      </c>
      <c r="G94" s="558">
        <f t="shared" si="9"/>
        <v>733</v>
      </c>
      <c r="H94" s="558">
        <f t="shared" si="8"/>
        <v>182</v>
      </c>
      <c r="I94" s="559">
        <f t="shared" si="12"/>
        <v>5.2471403085318504E-4</v>
      </c>
    </row>
    <row r="95" spans="1:9" ht="14.25" customHeight="1">
      <c r="A95" s="838"/>
      <c r="B95" s="49" t="s">
        <v>163</v>
      </c>
      <c r="C95" s="49">
        <v>30</v>
      </c>
      <c r="D95" s="557">
        <v>2</v>
      </c>
      <c r="E95" s="558">
        <f t="shared" si="10"/>
        <v>60</v>
      </c>
      <c r="F95" s="558">
        <f t="shared" si="11"/>
        <v>100</v>
      </c>
      <c r="G95" s="558">
        <f t="shared" si="9"/>
        <v>733</v>
      </c>
      <c r="H95" s="558">
        <f t="shared" si="8"/>
        <v>182</v>
      </c>
      <c r="I95" s="559">
        <f t="shared" si="12"/>
        <v>4.4975488358844429E-4</v>
      </c>
    </row>
    <row r="96" spans="1:9" ht="14.25" customHeight="1">
      <c r="A96" s="833" t="s">
        <v>310</v>
      </c>
      <c r="B96" s="49" t="s">
        <v>164</v>
      </c>
      <c r="C96" s="49">
        <v>15830</v>
      </c>
      <c r="D96" s="557">
        <v>2</v>
      </c>
      <c r="E96" s="558">
        <f t="shared" si="10"/>
        <v>31660</v>
      </c>
      <c r="F96" s="558">
        <f t="shared" si="11"/>
        <v>100</v>
      </c>
      <c r="G96" s="558">
        <f t="shared" si="9"/>
        <v>733</v>
      </c>
      <c r="H96" s="558">
        <f t="shared" si="8"/>
        <v>182</v>
      </c>
      <c r="I96" s="559">
        <f t="shared" si="12"/>
        <v>0.2373206602401691</v>
      </c>
    </row>
    <row r="97" spans="1:9" ht="14.25" customHeight="1">
      <c r="A97" s="834"/>
      <c r="B97" s="49" t="s">
        <v>165</v>
      </c>
      <c r="C97" s="49">
        <v>4872</v>
      </c>
      <c r="D97" s="557">
        <v>2</v>
      </c>
      <c r="E97" s="558">
        <f t="shared" si="10"/>
        <v>9744</v>
      </c>
      <c r="F97" s="558">
        <f t="shared" si="11"/>
        <v>100</v>
      </c>
      <c r="G97" s="558">
        <f t="shared" si="9"/>
        <v>733</v>
      </c>
      <c r="H97" s="558">
        <f t="shared" si="8"/>
        <v>182</v>
      </c>
      <c r="I97" s="559">
        <f t="shared" si="12"/>
        <v>7.3040193094763353E-2</v>
      </c>
    </row>
    <row r="98" spans="1:9" ht="14.25" customHeight="1">
      <c r="A98" s="834"/>
      <c r="B98" s="49" t="s">
        <v>166</v>
      </c>
      <c r="C98" s="49">
        <v>59</v>
      </c>
      <c r="D98" s="557">
        <v>2</v>
      </c>
      <c r="E98" s="558">
        <f t="shared" si="10"/>
        <v>118</v>
      </c>
      <c r="F98" s="558">
        <f t="shared" si="11"/>
        <v>100</v>
      </c>
      <c r="G98" s="558">
        <f t="shared" si="9"/>
        <v>733</v>
      </c>
      <c r="H98" s="558">
        <f t="shared" si="8"/>
        <v>182</v>
      </c>
      <c r="I98" s="559">
        <f t="shared" si="12"/>
        <v>8.8451793772394041E-4</v>
      </c>
    </row>
    <row r="99" spans="1:9" ht="14.25" customHeight="1">
      <c r="A99" s="834"/>
      <c r="B99" s="49" t="s">
        <v>89</v>
      </c>
      <c r="C99" s="49">
        <v>1450</v>
      </c>
      <c r="D99" s="557">
        <v>2</v>
      </c>
      <c r="E99" s="558">
        <f t="shared" si="10"/>
        <v>2900</v>
      </c>
      <c r="F99" s="558">
        <f t="shared" si="11"/>
        <v>100</v>
      </c>
      <c r="G99" s="558">
        <f t="shared" si="9"/>
        <v>733</v>
      </c>
      <c r="H99" s="558">
        <f t="shared" si="8"/>
        <v>182</v>
      </c>
      <c r="I99" s="559">
        <f t="shared" si="12"/>
        <v>2.1738152706774809E-2</v>
      </c>
    </row>
    <row r="100" spans="1:9" ht="14.25" customHeight="1">
      <c r="A100" s="834"/>
      <c r="B100" s="49" t="s">
        <v>167</v>
      </c>
      <c r="C100" s="49">
        <v>818</v>
      </c>
      <c r="D100" s="557">
        <v>2</v>
      </c>
      <c r="E100" s="558">
        <f t="shared" si="10"/>
        <v>1636</v>
      </c>
      <c r="F100" s="558">
        <f t="shared" si="11"/>
        <v>100</v>
      </c>
      <c r="G100" s="558">
        <f t="shared" si="9"/>
        <v>733</v>
      </c>
      <c r="H100" s="558">
        <f t="shared" si="8"/>
        <v>182</v>
      </c>
      <c r="I100" s="559">
        <f t="shared" si="12"/>
        <v>1.2263316492511582E-2</v>
      </c>
    </row>
    <row r="101" spans="1:9" ht="14.25" customHeight="1">
      <c r="A101" s="834"/>
      <c r="B101" s="49" t="s">
        <v>168</v>
      </c>
      <c r="C101" s="49">
        <v>180</v>
      </c>
      <c r="D101" s="557">
        <v>2</v>
      </c>
      <c r="E101" s="558">
        <f t="shared" si="10"/>
        <v>360</v>
      </c>
      <c r="F101" s="558">
        <f t="shared" si="11"/>
        <v>100</v>
      </c>
      <c r="G101" s="558">
        <f t="shared" si="9"/>
        <v>733</v>
      </c>
      <c r="H101" s="558">
        <f t="shared" si="8"/>
        <v>182</v>
      </c>
      <c r="I101" s="559">
        <f t="shared" si="12"/>
        <v>2.6985293015306657E-3</v>
      </c>
    </row>
    <row r="102" spans="1:9" ht="14.25" customHeight="1">
      <c r="A102" s="834"/>
      <c r="B102" s="49" t="s">
        <v>169</v>
      </c>
      <c r="C102" s="49">
        <v>37</v>
      </c>
      <c r="D102" s="557">
        <v>2</v>
      </c>
      <c r="E102" s="558">
        <f t="shared" si="10"/>
        <v>74</v>
      </c>
      <c r="F102" s="558">
        <f t="shared" si="11"/>
        <v>100</v>
      </c>
      <c r="G102" s="558">
        <f t="shared" si="9"/>
        <v>733</v>
      </c>
      <c r="H102" s="558">
        <f t="shared" si="8"/>
        <v>182</v>
      </c>
      <c r="I102" s="559">
        <f t="shared" si="12"/>
        <v>5.5469768975908128E-4</v>
      </c>
    </row>
    <row r="103" spans="1:9" ht="14.25" customHeight="1">
      <c r="A103" s="834"/>
      <c r="B103" s="49" t="s">
        <v>170</v>
      </c>
      <c r="C103" s="49">
        <v>34</v>
      </c>
      <c r="D103" s="557">
        <v>2</v>
      </c>
      <c r="E103" s="558">
        <f t="shared" si="10"/>
        <v>68</v>
      </c>
      <c r="F103" s="558">
        <f t="shared" si="11"/>
        <v>100</v>
      </c>
      <c r="G103" s="558">
        <f t="shared" si="9"/>
        <v>733</v>
      </c>
      <c r="H103" s="558">
        <f t="shared" si="8"/>
        <v>182</v>
      </c>
      <c r="I103" s="559">
        <f t="shared" si="12"/>
        <v>5.0972220140023687E-4</v>
      </c>
    </row>
    <row r="104" spans="1:9" ht="14.25" customHeight="1">
      <c r="A104" s="834"/>
      <c r="B104" s="49" t="s">
        <v>117</v>
      </c>
      <c r="C104" s="49">
        <v>110</v>
      </c>
      <c r="D104" s="557">
        <v>2</v>
      </c>
      <c r="E104" s="558">
        <f t="shared" si="10"/>
        <v>220</v>
      </c>
      <c r="F104" s="558">
        <f t="shared" si="11"/>
        <v>100</v>
      </c>
      <c r="G104" s="558">
        <f t="shared" si="9"/>
        <v>733</v>
      </c>
      <c r="H104" s="558">
        <f t="shared" si="8"/>
        <v>182</v>
      </c>
      <c r="I104" s="559">
        <f t="shared" si="12"/>
        <v>1.6491012398242957E-3</v>
      </c>
    </row>
    <row r="105" spans="1:9" ht="14.25" customHeight="1">
      <c r="A105" s="834"/>
      <c r="B105" s="49" t="s">
        <v>171</v>
      </c>
      <c r="C105" s="49">
        <v>114</v>
      </c>
      <c r="D105" s="557">
        <v>2</v>
      </c>
      <c r="E105" s="558">
        <f t="shared" si="10"/>
        <v>228</v>
      </c>
      <c r="F105" s="558">
        <f t="shared" si="11"/>
        <v>100</v>
      </c>
      <c r="G105" s="558">
        <f t="shared" si="9"/>
        <v>733</v>
      </c>
      <c r="H105" s="558">
        <f t="shared" si="8"/>
        <v>182</v>
      </c>
      <c r="I105" s="559">
        <f t="shared" si="12"/>
        <v>1.7090685576360883E-3</v>
      </c>
    </row>
    <row r="106" spans="1:9" ht="14.25" customHeight="1">
      <c r="A106" s="834"/>
      <c r="B106" s="49" t="s">
        <v>172</v>
      </c>
      <c r="C106" s="49">
        <v>4200</v>
      </c>
      <c r="D106" s="557">
        <v>2</v>
      </c>
      <c r="E106" s="558">
        <f t="shared" si="10"/>
        <v>8400</v>
      </c>
      <c r="F106" s="558">
        <f t="shared" si="11"/>
        <v>100</v>
      </c>
      <c r="G106" s="558">
        <f t="shared" si="9"/>
        <v>733</v>
      </c>
      <c r="H106" s="558">
        <f t="shared" si="8"/>
        <v>182</v>
      </c>
      <c r="I106" s="559">
        <f t="shared" si="12"/>
        <v>6.2965683702382202E-2</v>
      </c>
    </row>
    <row r="107" spans="1:9" ht="14.25" customHeight="1">
      <c r="A107" s="835"/>
      <c r="B107" s="49" t="s">
        <v>173</v>
      </c>
      <c r="C107" s="49">
        <v>12350</v>
      </c>
      <c r="D107" s="557">
        <v>2</v>
      </c>
      <c r="E107" s="558">
        <f t="shared" si="10"/>
        <v>24700</v>
      </c>
      <c r="F107" s="558">
        <f t="shared" si="11"/>
        <v>100</v>
      </c>
      <c r="G107" s="558">
        <f t="shared" si="9"/>
        <v>733</v>
      </c>
      <c r="H107" s="558">
        <f t="shared" si="8"/>
        <v>182</v>
      </c>
      <c r="I107" s="559">
        <f t="shared" si="12"/>
        <v>0.18514909374390956</v>
      </c>
    </row>
    <row r="108" spans="1:9" ht="14.25" customHeight="1">
      <c r="A108" s="836" t="s">
        <v>311</v>
      </c>
      <c r="B108" s="49" t="s">
        <v>174</v>
      </c>
      <c r="C108" s="49">
        <v>130</v>
      </c>
      <c r="D108" s="557">
        <v>2</v>
      </c>
      <c r="E108" s="558">
        <f t="shared" si="10"/>
        <v>260</v>
      </c>
      <c r="F108" s="558">
        <f t="shared" si="11"/>
        <v>100</v>
      </c>
      <c r="G108" s="558">
        <f t="shared" si="9"/>
        <v>733</v>
      </c>
      <c r="H108" s="558">
        <f t="shared" si="8"/>
        <v>182</v>
      </c>
      <c r="I108" s="559">
        <f t="shared" si="12"/>
        <v>1.9489378288832587E-3</v>
      </c>
    </row>
    <row r="109" spans="1:9" ht="14.25" customHeight="1">
      <c r="A109" s="838"/>
      <c r="B109" s="49" t="s">
        <v>175</v>
      </c>
      <c r="C109" s="49">
        <v>160</v>
      </c>
      <c r="D109" s="557">
        <v>2</v>
      </c>
      <c r="E109" s="558">
        <f t="shared" si="10"/>
        <v>320</v>
      </c>
      <c r="F109" s="558">
        <f t="shared" si="11"/>
        <v>100</v>
      </c>
      <c r="G109" s="558">
        <f t="shared" si="9"/>
        <v>733</v>
      </c>
      <c r="H109" s="558">
        <f t="shared" si="8"/>
        <v>182</v>
      </c>
      <c r="I109" s="559">
        <f t="shared" si="12"/>
        <v>2.3986927124717027E-3</v>
      </c>
    </row>
    <row r="110" spans="1:9" ht="14.25" customHeight="1">
      <c r="A110" s="833" t="s">
        <v>312</v>
      </c>
      <c r="B110" s="49" t="s">
        <v>176</v>
      </c>
      <c r="C110" s="49">
        <v>730</v>
      </c>
      <c r="D110" s="557">
        <v>2</v>
      </c>
      <c r="E110" s="558">
        <f t="shared" si="10"/>
        <v>1460</v>
      </c>
      <c r="F110" s="558">
        <f t="shared" si="11"/>
        <v>100</v>
      </c>
      <c r="G110" s="558">
        <f t="shared" si="9"/>
        <v>733</v>
      </c>
      <c r="H110" s="558">
        <f t="shared" si="8"/>
        <v>182</v>
      </c>
      <c r="I110" s="559">
        <f t="shared" si="12"/>
        <v>1.0944035500652144E-2</v>
      </c>
    </row>
    <row r="111" spans="1:9" ht="14.25" customHeight="1">
      <c r="A111" s="834"/>
      <c r="B111" s="49" t="s">
        <v>84</v>
      </c>
      <c r="C111" s="49">
        <v>230</v>
      </c>
      <c r="D111" s="557">
        <v>2</v>
      </c>
      <c r="E111" s="558">
        <f t="shared" si="10"/>
        <v>460</v>
      </c>
      <c r="F111" s="558">
        <f t="shared" si="11"/>
        <v>100</v>
      </c>
      <c r="G111" s="558">
        <f t="shared" si="9"/>
        <v>733</v>
      </c>
      <c r="H111" s="558">
        <f t="shared" si="8"/>
        <v>182</v>
      </c>
      <c r="I111" s="559">
        <f t="shared" si="12"/>
        <v>3.448120774178073E-3</v>
      </c>
    </row>
    <row r="112" spans="1:9" ht="14.25" customHeight="1">
      <c r="A112" s="834"/>
      <c r="B112" s="49" t="s">
        <v>177</v>
      </c>
      <c r="C112" s="49">
        <v>735</v>
      </c>
      <c r="D112" s="557">
        <v>2</v>
      </c>
      <c r="E112" s="558">
        <f t="shared" si="10"/>
        <v>1470</v>
      </c>
      <c r="F112" s="558">
        <f t="shared" si="11"/>
        <v>100</v>
      </c>
      <c r="G112" s="558">
        <f t="shared" si="9"/>
        <v>733</v>
      </c>
      <c r="H112" s="558">
        <f t="shared" si="8"/>
        <v>182</v>
      </c>
      <c r="I112" s="559">
        <f t="shared" si="12"/>
        <v>1.1018994647916886E-2</v>
      </c>
    </row>
    <row r="113" spans="1:9" ht="14.25" customHeight="1">
      <c r="A113" s="834"/>
      <c r="B113" s="49" t="s">
        <v>178</v>
      </c>
      <c r="C113" s="49">
        <v>230</v>
      </c>
      <c r="D113" s="557">
        <v>2</v>
      </c>
      <c r="E113" s="558">
        <f t="shared" si="10"/>
        <v>460</v>
      </c>
      <c r="F113" s="558">
        <f t="shared" si="11"/>
        <v>100</v>
      </c>
      <c r="G113" s="558">
        <f t="shared" si="9"/>
        <v>733</v>
      </c>
      <c r="H113" s="558">
        <f t="shared" si="8"/>
        <v>182</v>
      </c>
      <c r="I113" s="559">
        <f t="shared" si="12"/>
        <v>3.448120774178073E-3</v>
      </c>
    </row>
    <row r="114" spans="1:9" ht="14.25" customHeight="1">
      <c r="A114" s="834"/>
      <c r="B114" s="49" t="s">
        <v>179</v>
      </c>
      <c r="C114" s="49">
        <v>495</v>
      </c>
      <c r="D114" s="557">
        <v>2</v>
      </c>
      <c r="E114" s="558">
        <f t="shared" si="10"/>
        <v>990</v>
      </c>
      <c r="F114" s="558">
        <f t="shared" si="11"/>
        <v>100</v>
      </c>
      <c r="G114" s="558">
        <f t="shared" si="9"/>
        <v>733</v>
      </c>
      <c r="H114" s="558">
        <f t="shared" si="8"/>
        <v>182</v>
      </c>
      <c r="I114" s="559">
        <f t="shared" si="12"/>
        <v>7.4209555792093306E-3</v>
      </c>
    </row>
    <row r="115" spans="1:9" ht="14.25" customHeight="1">
      <c r="A115" s="834"/>
      <c r="B115" s="49" t="s">
        <v>180</v>
      </c>
      <c r="C115" s="49">
        <v>260</v>
      </c>
      <c r="D115" s="557">
        <v>2</v>
      </c>
      <c r="E115" s="558">
        <f t="shared" si="10"/>
        <v>520</v>
      </c>
      <c r="F115" s="558">
        <f t="shared" si="11"/>
        <v>100</v>
      </c>
      <c r="G115" s="558">
        <f t="shared" si="9"/>
        <v>733</v>
      </c>
      <c r="H115" s="558">
        <f t="shared" si="8"/>
        <v>182</v>
      </c>
      <c r="I115" s="559">
        <f t="shared" si="12"/>
        <v>3.8978756577665173E-3</v>
      </c>
    </row>
    <row r="116" spans="1:9" ht="14.25" customHeight="1">
      <c r="A116" s="834"/>
      <c r="B116" s="47" t="s">
        <v>181</v>
      </c>
      <c r="C116" s="47">
        <v>243</v>
      </c>
      <c r="D116" s="557">
        <v>2</v>
      </c>
      <c r="E116" s="558">
        <f t="shared" si="10"/>
        <v>486</v>
      </c>
      <c r="F116" s="558">
        <f t="shared" si="11"/>
        <v>100</v>
      </c>
      <c r="G116" s="558">
        <f t="shared" si="9"/>
        <v>733</v>
      </c>
      <c r="H116" s="558">
        <f t="shared" si="8"/>
        <v>182</v>
      </c>
      <c r="I116" s="559">
        <f t="shared" si="12"/>
        <v>3.6430145570663986E-3</v>
      </c>
    </row>
    <row r="117" spans="1:9" ht="14.25" customHeight="1">
      <c r="A117" s="834"/>
      <c r="B117" s="47" t="s">
        <v>182</v>
      </c>
      <c r="C117" s="47">
        <v>100</v>
      </c>
      <c r="D117" s="557">
        <v>2</v>
      </c>
      <c r="E117" s="558">
        <f t="shared" si="10"/>
        <v>200</v>
      </c>
      <c r="F117" s="558">
        <f t="shared" si="11"/>
        <v>100</v>
      </c>
      <c r="G117" s="558">
        <f t="shared" si="9"/>
        <v>733</v>
      </c>
      <c r="H117" s="558">
        <f t="shared" si="8"/>
        <v>182</v>
      </c>
      <c r="I117" s="559">
        <f t="shared" si="12"/>
        <v>1.4991829452948144E-3</v>
      </c>
    </row>
    <row r="118" spans="1:9" ht="14.25" customHeight="1">
      <c r="A118" s="834"/>
      <c r="B118" s="47" t="s">
        <v>183</v>
      </c>
      <c r="C118" s="47">
        <v>350</v>
      </c>
      <c r="D118" s="557">
        <v>2</v>
      </c>
      <c r="E118" s="558">
        <f t="shared" si="10"/>
        <v>700</v>
      </c>
      <c r="F118" s="558">
        <f t="shared" si="11"/>
        <v>100</v>
      </c>
      <c r="G118" s="558">
        <f t="shared" si="9"/>
        <v>733</v>
      </c>
      <c r="H118" s="558">
        <f t="shared" si="8"/>
        <v>182</v>
      </c>
      <c r="I118" s="559">
        <f t="shared" si="12"/>
        <v>5.2471403085318502E-3</v>
      </c>
    </row>
    <row r="119" spans="1:9" ht="14.25" customHeight="1">
      <c r="A119" s="834"/>
      <c r="B119" s="47" t="s">
        <v>184</v>
      </c>
      <c r="C119" s="47">
        <v>260</v>
      </c>
      <c r="D119" s="557">
        <v>2</v>
      </c>
      <c r="E119" s="558">
        <f t="shared" si="10"/>
        <v>520</v>
      </c>
      <c r="F119" s="558">
        <f t="shared" si="11"/>
        <v>100</v>
      </c>
      <c r="G119" s="558">
        <f t="shared" si="9"/>
        <v>733</v>
      </c>
      <c r="H119" s="558">
        <f t="shared" si="8"/>
        <v>182</v>
      </c>
      <c r="I119" s="559">
        <f t="shared" si="12"/>
        <v>3.8978756577665173E-3</v>
      </c>
    </row>
    <row r="120" spans="1:9" ht="14.25" customHeight="1">
      <c r="A120" s="834"/>
      <c r="B120" s="47" t="s">
        <v>185</v>
      </c>
      <c r="C120" s="47">
        <v>120</v>
      </c>
      <c r="D120" s="557">
        <v>2</v>
      </c>
      <c r="E120" s="558">
        <f t="shared" si="10"/>
        <v>240</v>
      </c>
      <c r="F120" s="558">
        <f t="shared" si="11"/>
        <v>100</v>
      </c>
      <c r="G120" s="558">
        <f t="shared" si="9"/>
        <v>733</v>
      </c>
      <c r="H120" s="558">
        <f t="shared" si="8"/>
        <v>182</v>
      </c>
      <c r="I120" s="559">
        <f t="shared" si="12"/>
        <v>1.7990195343537772E-3</v>
      </c>
    </row>
    <row r="121" spans="1:9" ht="14.25" customHeight="1">
      <c r="A121" s="834"/>
      <c r="B121" s="47" t="s">
        <v>186</v>
      </c>
      <c r="C121" s="47">
        <v>140</v>
      </c>
      <c r="D121" s="557">
        <v>2</v>
      </c>
      <c r="E121" s="558">
        <f t="shared" si="10"/>
        <v>280</v>
      </c>
      <c r="F121" s="558">
        <f t="shared" si="11"/>
        <v>100</v>
      </c>
      <c r="G121" s="558">
        <f t="shared" si="9"/>
        <v>733</v>
      </c>
      <c r="H121" s="558">
        <f t="shared" si="8"/>
        <v>182</v>
      </c>
      <c r="I121" s="559">
        <f t="shared" si="12"/>
        <v>2.0988561234127402E-3</v>
      </c>
    </row>
    <row r="122" spans="1:9" ht="14.25" customHeight="1">
      <c r="A122" s="834"/>
      <c r="B122" s="47" t="s">
        <v>187</v>
      </c>
      <c r="C122" s="47">
        <v>205</v>
      </c>
      <c r="D122" s="557">
        <v>2</v>
      </c>
      <c r="E122" s="558">
        <f t="shared" si="10"/>
        <v>410</v>
      </c>
      <c r="F122" s="558">
        <f t="shared" si="11"/>
        <v>100</v>
      </c>
      <c r="G122" s="558">
        <f t="shared" si="9"/>
        <v>733</v>
      </c>
      <c r="H122" s="558">
        <f t="shared" si="8"/>
        <v>182</v>
      </c>
      <c r="I122" s="559">
        <f t="shared" si="12"/>
        <v>3.0733250378543694E-3</v>
      </c>
    </row>
    <row r="123" spans="1:9" ht="14.25" customHeight="1">
      <c r="A123" s="834"/>
      <c r="B123" s="47" t="s">
        <v>188</v>
      </c>
      <c r="C123" s="47">
        <v>70</v>
      </c>
      <c r="D123" s="557">
        <v>2</v>
      </c>
      <c r="E123" s="558">
        <f t="shared" si="10"/>
        <v>140</v>
      </c>
      <c r="F123" s="558">
        <f t="shared" si="11"/>
        <v>100</v>
      </c>
      <c r="G123" s="558">
        <f t="shared" si="9"/>
        <v>733</v>
      </c>
      <c r="H123" s="558">
        <f t="shared" si="8"/>
        <v>182</v>
      </c>
      <c r="I123" s="559">
        <f t="shared" si="12"/>
        <v>1.0494280617063701E-3</v>
      </c>
    </row>
    <row r="124" spans="1:9" ht="14.25" customHeight="1">
      <c r="A124" s="834"/>
      <c r="B124" s="47" t="s">
        <v>189</v>
      </c>
      <c r="C124" s="47">
        <v>85</v>
      </c>
      <c r="D124" s="557">
        <v>2</v>
      </c>
      <c r="E124" s="558">
        <f t="shared" si="10"/>
        <v>170</v>
      </c>
      <c r="F124" s="558">
        <f t="shared" si="11"/>
        <v>100</v>
      </c>
      <c r="G124" s="558">
        <f t="shared" si="9"/>
        <v>733</v>
      </c>
      <c r="H124" s="558">
        <f t="shared" si="8"/>
        <v>182</v>
      </c>
      <c r="I124" s="559">
        <f t="shared" si="12"/>
        <v>1.2743055035005922E-3</v>
      </c>
    </row>
    <row r="125" spans="1:9" ht="14.25" customHeight="1">
      <c r="A125" s="835"/>
      <c r="B125" s="47" t="s">
        <v>190</v>
      </c>
      <c r="C125" s="47">
        <v>3200</v>
      </c>
      <c r="D125" s="557">
        <v>2</v>
      </c>
      <c r="E125" s="558">
        <f t="shared" si="10"/>
        <v>6400</v>
      </c>
      <c r="F125" s="558">
        <f t="shared" si="11"/>
        <v>100</v>
      </c>
      <c r="G125" s="558">
        <f t="shared" si="9"/>
        <v>733</v>
      </c>
      <c r="H125" s="558">
        <f t="shared" si="8"/>
        <v>182</v>
      </c>
      <c r="I125" s="559">
        <f t="shared" si="12"/>
        <v>4.797385424943406E-2</v>
      </c>
    </row>
    <row r="126" spans="1:9" ht="14.25" customHeight="1">
      <c r="A126" s="836" t="s">
        <v>313</v>
      </c>
      <c r="B126" s="47" t="s">
        <v>191</v>
      </c>
      <c r="C126" s="50">
        <v>600</v>
      </c>
      <c r="D126" s="557">
        <v>2</v>
      </c>
      <c r="E126" s="558">
        <f t="shared" si="10"/>
        <v>1200</v>
      </c>
      <c r="F126" s="558">
        <f t="shared" si="11"/>
        <v>100</v>
      </c>
      <c r="G126" s="558">
        <f t="shared" si="9"/>
        <v>733</v>
      </c>
      <c r="H126" s="558">
        <f t="shared" si="8"/>
        <v>182</v>
      </c>
      <c r="I126" s="559">
        <f t="shared" si="12"/>
        <v>8.9950976717688858E-3</v>
      </c>
    </row>
    <row r="127" spans="1:9" ht="14.25" customHeight="1">
      <c r="A127" s="837"/>
      <c r="B127" s="47" t="s">
        <v>192</v>
      </c>
      <c r="C127" s="50">
        <v>80</v>
      </c>
      <c r="D127" s="557">
        <v>2</v>
      </c>
      <c r="E127" s="558">
        <f t="shared" si="10"/>
        <v>160</v>
      </c>
      <c r="F127" s="558">
        <f t="shared" si="11"/>
        <v>100</v>
      </c>
      <c r="G127" s="558">
        <f t="shared" si="9"/>
        <v>733</v>
      </c>
      <c r="H127" s="558">
        <f t="shared" si="8"/>
        <v>182</v>
      </c>
      <c r="I127" s="559">
        <f t="shared" si="12"/>
        <v>1.1993463562358514E-3</v>
      </c>
    </row>
    <row r="128" spans="1:9" ht="14.25" customHeight="1">
      <c r="A128" s="837"/>
      <c r="B128" s="47" t="s">
        <v>193</v>
      </c>
      <c r="C128" s="50">
        <v>1400</v>
      </c>
      <c r="D128" s="557">
        <v>2</v>
      </c>
      <c r="E128" s="558">
        <f t="shared" si="10"/>
        <v>2800</v>
      </c>
      <c r="F128" s="558">
        <f t="shared" si="11"/>
        <v>100</v>
      </c>
      <c r="G128" s="558">
        <f t="shared" si="9"/>
        <v>733</v>
      </c>
      <c r="H128" s="558">
        <f t="shared" si="8"/>
        <v>182</v>
      </c>
      <c r="I128" s="559">
        <f t="shared" si="12"/>
        <v>2.0988561234127401E-2</v>
      </c>
    </row>
    <row r="129" spans="1:9" ht="14.25" customHeight="1">
      <c r="A129" s="837"/>
      <c r="B129" s="47" t="s">
        <v>194</v>
      </c>
      <c r="C129" s="50">
        <v>160</v>
      </c>
      <c r="D129" s="557">
        <v>2</v>
      </c>
      <c r="E129" s="558">
        <f t="shared" si="10"/>
        <v>320</v>
      </c>
      <c r="F129" s="558">
        <f t="shared" si="11"/>
        <v>100</v>
      </c>
      <c r="G129" s="558">
        <f t="shared" si="9"/>
        <v>733</v>
      </c>
      <c r="H129" s="558">
        <f t="shared" si="8"/>
        <v>182</v>
      </c>
      <c r="I129" s="559">
        <f t="shared" si="12"/>
        <v>2.3986927124717027E-3</v>
      </c>
    </row>
    <row r="130" spans="1:9" ht="14.25" customHeight="1">
      <c r="A130" s="837"/>
      <c r="B130" s="47" t="s">
        <v>195</v>
      </c>
      <c r="C130" s="50">
        <v>42</v>
      </c>
      <c r="D130" s="557">
        <v>2</v>
      </c>
      <c r="E130" s="558">
        <f t="shared" si="10"/>
        <v>84</v>
      </c>
      <c r="F130" s="558">
        <f t="shared" si="11"/>
        <v>100</v>
      </c>
      <c r="G130" s="558">
        <f t="shared" si="9"/>
        <v>733</v>
      </c>
      <c r="H130" s="558">
        <f t="shared" si="8"/>
        <v>182</v>
      </c>
      <c r="I130" s="559">
        <f t="shared" si="12"/>
        <v>6.2965683702382203E-4</v>
      </c>
    </row>
    <row r="131" spans="1:9" ht="14.25" customHeight="1">
      <c r="A131" s="837"/>
      <c r="B131" s="47" t="s">
        <v>196</v>
      </c>
      <c r="C131" s="50">
        <v>97</v>
      </c>
      <c r="D131" s="557">
        <v>2</v>
      </c>
      <c r="E131" s="558">
        <f t="shared" si="10"/>
        <v>194</v>
      </c>
      <c r="F131" s="558">
        <f t="shared" si="11"/>
        <v>100</v>
      </c>
      <c r="G131" s="558">
        <f t="shared" si="9"/>
        <v>733</v>
      </c>
      <c r="H131" s="558">
        <f t="shared" si="8"/>
        <v>182</v>
      </c>
      <c r="I131" s="559">
        <f t="shared" si="12"/>
        <v>1.4542074569359699E-3</v>
      </c>
    </row>
    <row r="132" spans="1:9" ht="14.25" customHeight="1">
      <c r="A132" s="837"/>
      <c r="B132" s="47" t="s">
        <v>197</v>
      </c>
      <c r="C132" s="50">
        <v>210</v>
      </c>
      <c r="D132" s="557">
        <v>2</v>
      </c>
      <c r="E132" s="558">
        <f t="shared" si="10"/>
        <v>420</v>
      </c>
      <c r="F132" s="558">
        <f t="shared" si="11"/>
        <v>100</v>
      </c>
      <c r="G132" s="558">
        <f t="shared" si="9"/>
        <v>733</v>
      </c>
      <c r="H132" s="558">
        <f t="shared" ref="H132:H195" si="13">$K$4</f>
        <v>182</v>
      </c>
      <c r="I132" s="559">
        <f t="shared" si="12"/>
        <v>3.14828418511911E-3</v>
      </c>
    </row>
    <row r="133" spans="1:9" ht="14.25" customHeight="1">
      <c r="A133" s="837"/>
      <c r="B133" s="47" t="s">
        <v>198</v>
      </c>
      <c r="C133" s="50">
        <v>36</v>
      </c>
      <c r="D133" s="557">
        <v>2</v>
      </c>
      <c r="E133" s="558">
        <f t="shared" si="10"/>
        <v>72</v>
      </c>
      <c r="F133" s="558">
        <f t="shared" si="11"/>
        <v>100</v>
      </c>
      <c r="G133" s="558">
        <f t="shared" ref="G133:G196" si="14">TRUNC(800*7.33/8,2)</f>
        <v>733</v>
      </c>
      <c r="H133" s="558">
        <f t="shared" si="13"/>
        <v>182</v>
      </c>
      <c r="I133" s="559">
        <f t="shared" si="12"/>
        <v>5.3970586030613311E-4</v>
      </c>
    </row>
    <row r="134" spans="1:9" ht="14.25" customHeight="1">
      <c r="A134" s="837"/>
      <c r="B134" s="47" t="s">
        <v>199</v>
      </c>
      <c r="C134" s="50">
        <v>700</v>
      </c>
      <c r="D134" s="557">
        <v>2</v>
      </c>
      <c r="E134" s="558">
        <f t="shared" si="10"/>
        <v>1400</v>
      </c>
      <c r="F134" s="558">
        <f t="shared" si="11"/>
        <v>100</v>
      </c>
      <c r="G134" s="558">
        <f t="shared" si="14"/>
        <v>733</v>
      </c>
      <c r="H134" s="558">
        <f t="shared" si="13"/>
        <v>182</v>
      </c>
      <c r="I134" s="559">
        <f t="shared" si="12"/>
        <v>1.04942806170637E-2</v>
      </c>
    </row>
    <row r="135" spans="1:9" ht="14.25" customHeight="1">
      <c r="A135" s="837"/>
      <c r="B135" s="47" t="s">
        <v>200</v>
      </c>
      <c r="C135" s="50">
        <v>90</v>
      </c>
      <c r="D135" s="557">
        <v>2</v>
      </c>
      <c r="E135" s="558">
        <f t="shared" si="10"/>
        <v>180</v>
      </c>
      <c r="F135" s="558">
        <f t="shared" si="11"/>
        <v>100</v>
      </c>
      <c r="G135" s="558">
        <f t="shared" si="14"/>
        <v>733</v>
      </c>
      <c r="H135" s="558">
        <f t="shared" si="13"/>
        <v>182</v>
      </c>
      <c r="I135" s="559">
        <f t="shared" si="12"/>
        <v>1.3492646507653329E-3</v>
      </c>
    </row>
    <row r="136" spans="1:9" ht="14.25" customHeight="1">
      <c r="A136" s="837"/>
      <c r="B136" s="47" t="s">
        <v>201</v>
      </c>
      <c r="C136" s="50">
        <v>20</v>
      </c>
      <c r="D136" s="557">
        <v>2</v>
      </c>
      <c r="E136" s="558">
        <f t="shared" si="10"/>
        <v>40</v>
      </c>
      <c r="F136" s="558">
        <f t="shared" si="11"/>
        <v>100</v>
      </c>
      <c r="G136" s="558">
        <f t="shared" si="14"/>
        <v>733</v>
      </c>
      <c r="H136" s="558">
        <f t="shared" si="13"/>
        <v>182</v>
      </c>
      <c r="I136" s="559">
        <f t="shared" si="12"/>
        <v>2.9983658905896284E-4</v>
      </c>
    </row>
    <row r="137" spans="1:9" ht="14.25" customHeight="1">
      <c r="A137" s="837"/>
      <c r="B137" s="47" t="s">
        <v>202</v>
      </c>
      <c r="C137" s="50">
        <v>500</v>
      </c>
      <c r="D137" s="557">
        <v>2</v>
      </c>
      <c r="E137" s="558">
        <f t="shared" si="10"/>
        <v>1000</v>
      </c>
      <c r="F137" s="558">
        <f t="shared" si="11"/>
        <v>100</v>
      </c>
      <c r="G137" s="558">
        <f t="shared" si="14"/>
        <v>733</v>
      </c>
      <c r="H137" s="558">
        <f t="shared" si="13"/>
        <v>182</v>
      </c>
      <c r="I137" s="559">
        <f t="shared" si="12"/>
        <v>7.4959147264740712E-3</v>
      </c>
    </row>
    <row r="138" spans="1:9" ht="14.25" customHeight="1">
      <c r="A138" s="837"/>
      <c r="B138" s="51" t="s">
        <v>203</v>
      </c>
      <c r="C138" s="50">
        <v>200</v>
      </c>
      <c r="D138" s="557">
        <v>2</v>
      </c>
      <c r="E138" s="558">
        <f t="shared" si="10"/>
        <v>400</v>
      </c>
      <c r="F138" s="558">
        <f t="shared" si="11"/>
        <v>100</v>
      </c>
      <c r="G138" s="558">
        <f t="shared" si="14"/>
        <v>733</v>
      </c>
      <c r="H138" s="558">
        <f t="shared" si="13"/>
        <v>182</v>
      </c>
      <c r="I138" s="559">
        <f t="shared" si="12"/>
        <v>2.9983658905896288E-3</v>
      </c>
    </row>
    <row r="139" spans="1:9" ht="14.25" customHeight="1">
      <c r="A139" s="837"/>
      <c r="B139" s="47" t="s">
        <v>204</v>
      </c>
      <c r="C139" s="50">
        <v>130</v>
      </c>
      <c r="D139" s="557">
        <v>2</v>
      </c>
      <c r="E139" s="558">
        <f t="shared" si="10"/>
        <v>260</v>
      </c>
      <c r="F139" s="558">
        <f t="shared" si="11"/>
        <v>100</v>
      </c>
      <c r="G139" s="558">
        <f t="shared" si="14"/>
        <v>733</v>
      </c>
      <c r="H139" s="558">
        <f t="shared" si="13"/>
        <v>182</v>
      </c>
      <c r="I139" s="559">
        <f t="shared" si="12"/>
        <v>1.9489378288832587E-3</v>
      </c>
    </row>
    <row r="140" spans="1:9" ht="14.25" customHeight="1">
      <c r="A140" s="837"/>
      <c r="B140" s="47" t="s">
        <v>205</v>
      </c>
      <c r="C140" s="50">
        <v>275</v>
      </c>
      <c r="D140" s="557">
        <v>2</v>
      </c>
      <c r="E140" s="558">
        <f t="shared" si="10"/>
        <v>550</v>
      </c>
      <c r="F140" s="558">
        <f t="shared" si="11"/>
        <v>100</v>
      </c>
      <c r="G140" s="558">
        <f t="shared" si="14"/>
        <v>733</v>
      </c>
      <c r="H140" s="558">
        <f t="shared" si="13"/>
        <v>182</v>
      </c>
      <c r="I140" s="559">
        <f t="shared" si="12"/>
        <v>4.1227530995607397E-3</v>
      </c>
    </row>
    <row r="141" spans="1:9" ht="14.25" customHeight="1">
      <c r="A141" s="837"/>
      <c r="B141" s="47" t="s">
        <v>206</v>
      </c>
      <c r="C141" s="50">
        <v>105</v>
      </c>
      <c r="D141" s="557">
        <v>2</v>
      </c>
      <c r="E141" s="558">
        <f t="shared" si="10"/>
        <v>210</v>
      </c>
      <c r="F141" s="558">
        <f t="shared" si="11"/>
        <v>100</v>
      </c>
      <c r="G141" s="558">
        <f t="shared" si="14"/>
        <v>733</v>
      </c>
      <c r="H141" s="558">
        <f t="shared" si="13"/>
        <v>182</v>
      </c>
      <c r="I141" s="559">
        <f t="shared" si="12"/>
        <v>1.574142092559555E-3</v>
      </c>
    </row>
    <row r="142" spans="1:9" ht="14.25" customHeight="1">
      <c r="A142" s="837"/>
      <c r="B142" s="47" t="s">
        <v>207</v>
      </c>
      <c r="C142" s="50">
        <v>75</v>
      </c>
      <c r="D142" s="557">
        <v>2</v>
      </c>
      <c r="E142" s="558">
        <f t="shared" si="10"/>
        <v>150</v>
      </c>
      <c r="F142" s="558">
        <f t="shared" si="11"/>
        <v>100</v>
      </c>
      <c r="G142" s="558">
        <f t="shared" si="14"/>
        <v>733</v>
      </c>
      <c r="H142" s="558">
        <f t="shared" si="13"/>
        <v>182</v>
      </c>
      <c r="I142" s="559">
        <f t="shared" si="12"/>
        <v>1.1243872089711107E-3</v>
      </c>
    </row>
    <row r="143" spans="1:9" ht="14.25" customHeight="1">
      <c r="A143" s="837"/>
      <c r="B143" s="47" t="s">
        <v>117</v>
      </c>
      <c r="C143" s="50">
        <v>68</v>
      </c>
      <c r="D143" s="557">
        <v>2</v>
      </c>
      <c r="E143" s="558">
        <f t="shared" si="10"/>
        <v>136</v>
      </c>
      <c r="F143" s="558">
        <f t="shared" si="11"/>
        <v>100</v>
      </c>
      <c r="G143" s="558">
        <f t="shared" si="14"/>
        <v>733</v>
      </c>
      <c r="H143" s="558">
        <f t="shared" si="13"/>
        <v>182</v>
      </c>
      <c r="I143" s="559">
        <f t="shared" si="12"/>
        <v>1.0194444028004737E-3</v>
      </c>
    </row>
    <row r="144" spans="1:9" ht="14.25" customHeight="1">
      <c r="A144" s="837"/>
      <c r="B144" s="47" t="s">
        <v>208</v>
      </c>
      <c r="C144" s="50">
        <v>400</v>
      </c>
      <c r="D144" s="557">
        <v>2</v>
      </c>
      <c r="E144" s="558">
        <f t="shared" si="10"/>
        <v>800</v>
      </c>
      <c r="F144" s="558">
        <f t="shared" si="11"/>
        <v>100</v>
      </c>
      <c r="G144" s="558">
        <f t="shared" si="14"/>
        <v>733</v>
      </c>
      <c r="H144" s="558">
        <f t="shared" si="13"/>
        <v>182</v>
      </c>
      <c r="I144" s="559">
        <f t="shared" si="12"/>
        <v>5.9967317811792575E-3</v>
      </c>
    </row>
    <row r="145" spans="1:9" ht="14.25" customHeight="1">
      <c r="A145" s="837"/>
      <c r="B145" s="47" t="s">
        <v>209</v>
      </c>
      <c r="C145" s="50">
        <v>60</v>
      </c>
      <c r="D145" s="557">
        <v>2</v>
      </c>
      <c r="E145" s="558">
        <f t="shared" si="10"/>
        <v>120</v>
      </c>
      <c r="F145" s="558">
        <f t="shared" si="11"/>
        <v>100</v>
      </c>
      <c r="G145" s="558">
        <f t="shared" si="14"/>
        <v>733</v>
      </c>
      <c r="H145" s="558">
        <f t="shared" si="13"/>
        <v>182</v>
      </c>
      <c r="I145" s="559">
        <f t="shared" si="12"/>
        <v>8.9950976717688858E-4</v>
      </c>
    </row>
    <row r="146" spans="1:9" ht="14.25" customHeight="1">
      <c r="A146" s="837"/>
      <c r="B146" s="47" t="s">
        <v>210</v>
      </c>
      <c r="C146" s="50">
        <v>685</v>
      </c>
      <c r="D146" s="557">
        <v>2</v>
      </c>
      <c r="E146" s="558">
        <f t="shared" si="10"/>
        <v>1370</v>
      </c>
      <c r="F146" s="558">
        <f t="shared" si="11"/>
        <v>100</v>
      </c>
      <c r="G146" s="558">
        <f t="shared" si="14"/>
        <v>733</v>
      </c>
      <c r="H146" s="558">
        <f t="shared" si="13"/>
        <v>182</v>
      </c>
      <c r="I146" s="559">
        <f t="shared" si="12"/>
        <v>1.0269403175269478E-2</v>
      </c>
    </row>
    <row r="147" spans="1:9" ht="14.25" customHeight="1">
      <c r="A147" s="837"/>
      <c r="B147" s="47" t="s">
        <v>211</v>
      </c>
      <c r="C147" s="47">
        <v>170</v>
      </c>
      <c r="D147" s="557">
        <v>2</v>
      </c>
      <c r="E147" s="558">
        <f t="shared" ref="E147:E210" si="15">C147*D147</f>
        <v>340</v>
      </c>
      <c r="F147" s="558">
        <f t="shared" ref="F147:F210" si="16">TRUNC(G147/7.33,2)</f>
        <v>100</v>
      </c>
      <c r="G147" s="558">
        <f t="shared" si="14"/>
        <v>733</v>
      </c>
      <c r="H147" s="558">
        <f t="shared" si="13"/>
        <v>182</v>
      </c>
      <c r="I147" s="559">
        <f t="shared" ref="I147:I210" si="17">(C147*D147)/(H147*G147)</f>
        <v>2.5486110070011845E-3</v>
      </c>
    </row>
    <row r="148" spans="1:9" ht="14.25" customHeight="1">
      <c r="A148" s="837"/>
      <c r="B148" s="47" t="s">
        <v>212</v>
      </c>
      <c r="C148" s="47">
        <v>5150</v>
      </c>
      <c r="D148" s="557">
        <v>2</v>
      </c>
      <c r="E148" s="558">
        <f t="shared" si="15"/>
        <v>10300</v>
      </c>
      <c r="F148" s="558">
        <f t="shared" si="16"/>
        <v>100</v>
      </c>
      <c r="G148" s="558">
        <f t="shared" si="14"/>
        <v>733</v>
      </c>
      <c r="H148" s="558">
        <f t="shared" si="13"/>
        <v>182</v>
      </c>
      <c r="I148" s="559">
        <f t="shared" si="17"/>
        <v>7.7207921682682937E-2</v>
      </c>
    </row>
    <row r="149" spans="1:9" ht="14.25" customHeight="1">
      <c r="A149" s="837"/>
      <c r="B149" s="47" t="s">
        <v>213</v>
      </c>
      <c r="C149" s="47">
        <v>9733</v>
      </c>
      <c r="D149" s="557">
        <v>2</v>
      </c>
      <c r="E149" s="558">
        <f t="shared" si="15"/>
        <v>19466</v>
      </c>
      <c r="F149" s="558">
        <f t="shared" si="16"/>
        <v>100</v>
      </c>
      <c r="G149" s="558">
        <f t="shared" si="14"/>
        <v>733</v>
      </c>
      <c r="H149" s="558">
        <f t="shared" si="13"/>
        <v>182</v>
      </c>
      <c r="I149" s="559">
        <f t="shared" si="17"/>
        <v>0.14591547606554428</v>
      </c>
    </row>
    <row r="150" spans="1:9" ht="14.25" customHeight="1">
      <c r="A150" s="837"/>
      <c r="B150" s="51" t="s">
        <v>214</v>
      </c>
      <c r="C150" s="47">
        <v>7700</v>
      </c>
      <c r="D150" s="557">
        <v>2</v>
      </c>
      <c r="E150" s="558">
        <f t="shared" si="15"/>
        <v>15400</v>
      </c>
      <c r="F150" s="558">
        <f t="shared" si="16"/>
        <v>100</v>
      </c>
      <c r="G150" s="558">
        <f t="shared" si="14"/>
        <v>733</v>
      </c>
      <c r="H150" s="558">
        <f t="shared" si="13"/>
        <v>182</v>
      </c>
      <c r="I150" s="559">
        <f t="shared" si="17"/>
        <v>0.1154370867877007</v>
      </c>
    </row>
    <row r="151" spans="1:9" ht="14.25" customHeight="1">
      <c r="A151" s="837"/>
      <c r="B151" s="47" t="s">
        <v>215</v>
      </c>
      <c r="C151" s="47">
        <v>7000</v>
      </c>
      <c r="D151" s="557">
        <v>2</v>
      </c>
      <c r="E151" s="558">
        <f t="shared" si="15"/>
        <v>14000</v>
      </c>
      <c r="F151" s="558">
        <f t="shared" si="16"/>
        <v>100</v>
      </c>
      <c r="G151" s="558">
        <f t="shared" si="14"/>
        <v>733</v>
      </c>
      <c r="H151" s="558">
        <f t="shared" si="13"/>
        <v>182</v>
      </c>
      <c r="I151" s="559">
        <f t="shared" si="17"/>
        <v>0.104942806170637</v>
      </c>
    </row>
    <row r="152" spans="1:9" ht="14.25" customHeight="1">
      <c r="A152" s="837"/>
      <c r="B152" s="47" t="s">
        <v>216</v>
      </c>
      <c r="C152" s="47">
        <v>4850</v>
      </c>
      <c r="D152" s="557">
        <v>2</v>
      </c>
      <c r="E152" s="558">
        <f t="shared" si="15"/>
        <v>9700</v>
      </c>
      <c r="F152" s="558">
        <f t="shared" si="16"/>
        <v>100</v>
      </c>
      <c r="G152" s="558">
        <f t="shared" si="14"/>
        <v>733</v>
      </c>
      <c r="H152" s="558">
        <f t="shared" si="13"/>
        <v>182</v>
      </c>
      <c r="I152" s="559">
        <f t="shared" si="17"/>
        <v>7.2710372846798502E-2</v>
      </c>
    </row>
    <row r="153" spans="1:9" ht="14.25" customHeight="1">
      <c r="A153" s="838"/>
      <c r="B153" s="47" t="s">
        <v>217</v>
      </c>
      <c r="C153" s="47">
        <v>9200</v>
      </c>
      <c r="D153" s="557">
        <v>2</v>
      </c>
      <c r="E153" s="558">
        <f t="shared" si="15"/>
        <v>18400</v>
      </c>
      <c r="F153" s="558">
        <f t="shared" si="16"/>
        <v>100</v>
      </c>
      <c r="G153" s="558">
        <f t="shared" si="14"/>
        <v>733</v>
      </c>
      <c r="H153" s="558">
        <f t="shared" si="13"/>
        <v>182</v>
      </c>
      <c r="I153" s="559">
        <f t="shared" si="17"/>
        <v>0.13792483096712291</v>
      </c>
    </row>
    <row r="154" spans="1:9" ht="14.25" customHeight="1">
      <c r="A154" s="839" t="s">
        <v>314</v>
      </c>
      <c r="B154" s="47" t="s">
        <v>218</v>
      </c>
      <c r="C154" s="47">
        <v>210</v>
      </c>
      <c r="D154" s="557">
        <v>2</v>
      </c>
      <c r="E154" s="558">
        <f t="shared" si="15"/>
        <v>420</v>
      </c>
      <c r="F154" s="558">
        <f t="shared" si="16"/>
        <v>100</v>
      </c>
      <c r="G154" s="558">
        <f t="shared" si="14"/>
        <v>733</v>
      </c>
      <c r="H154" s="558">
        <f t="shared" si="13"/>
        <v>182</v>
      </c>
      <c r="I154" s="559">
        <f t="shared" si="17"/>
        <v>3.14828418511911E-3</v>
      </c>
    </row>
    <row r="155" spans="1:9" ht="14.25" customHeight="1">
      <c r="A155" s="840"/>
      <c r="B155" s="47" t="s">
        <v>219</v>
      </c>
      <c r="C155" s="47">
        <v>200</v>
      </c>
      <c r="D155" s="557">
        <v>2</v>
      </c>
      <c r="E155" s="558">
        <f t="shared" si="15"/>
        <v>400</v>
      </c>
      <c r="F155" s="558">
        <f t="shared" si="16"/>
        <v>100</v>
      </c>
      <c r="G155" s="558">
        <f t="shared" si="14"/>
        <v>733</v>
      </c>
      <c r="H155" s="558">
        <f t="shared" si="13"/>
        <v>182</v>
      </c>
      <c r="I155" s="559">
        <f t="shared" si="17"/>
        <v>2.9983658905896288E-3</v>
      </c>
    </row>
    <row r="156" spans="1:9" ht="14.25" customHeight="1">
      <c r="A156" s="840"/>
      <c r="B156" s="47" t="s">
        <v>220</v>
      </c>
      <c r="C156" s="47">
        <v>220</v>
      </c>
      <c r="D156" s="557">
        <v>2</v>
      </c>
      <c r="E156" s="558">
        <f t="shared" si="15"/>
        <v>440</v>
      </c>
      <c r="F156" s="558">
        <f t="shared" si="16"/>
        <v>100</v>
      </c>
      <c r="G156" s="558">
        <f t="shared" si="14"/>
        <v>733</v>
      </c>
      <c r="H156" s="558">
        <f t="shared" si="13"/>
        <v>182</v>
      </c>
      <c r="I156" s="559">
        <f t="shared" si="17"/>
        <v>3.2982024796485913E-3</v>
      </c>
    </row>
    <row r="157" spans="1:9" ht="14.25" customHeight="1">
      <c r="A157" s="840"/>
      <c r="B157" s="47" t="s">
        <v>221</v>
      </c>
      <c r="C157" s="47">
        <v>350</v>
      </c>
      <c r="D157" s="557">
        <v>2</v>
      </c>
      <c r="E157" s="558">
        <f t="shared" si="15"/>
        <v>700</v>
      </c>
      <c r="F157" s="558">
        <f t="shared" si="16"/>
        <v>100</v>
      </c>
      <c r="G157" s="558">
        <f t="shared" si="14"/>
        <v>733</v>
      </c>
      <c r="H157" s="558">
        <f t="shared" si="13"/>
        <v>182</v>
      </c>
      <c r="I157" s="559">
        <f t="shared" si="17"/>
        <v>5.2471403085318502E-3</v>
      </c>
    </row>
    <row r="158" spans="1:9" ht="14.25" customHeight="1">
      <c r="A158" s="840"/>
      <c r="B158" s="47" t="s">
        <v>222</v>
      </c>
      <c r="C158" s="47">
        <v>130</v>
      </c>
      <c r="D158" s="557">
        <v>2</v>
      </c>
      <c r="E158" s="558">
        <f t="shared" si="15"/>
        <v>260</v>
      </c>
      <c r="F158" s="558">
        <f t="shared" si="16"/>
        <v>100</v>
      </c>
      <c r="G158" s="558">
        <f t="shared" si="14"/>
        <v>733</v>
      </c>
      <c r="H158" s="558">
        <f t="shared" si="13"/>
        <v>182</v>
      </c>
      <c r="I158" s="559">
        <f t="shared" si="17"/>
        <v>1.9489378288832587E-3</v>
      </c>
    </row>
    <row r="159" spans="1:9" ht="14.25" customHeight="1">
      <c r="A159" s="841"/>
      <c r="B159" s="47" t="s">
        <v>185</v>
      </c>
      <c r="C159" s="47">
        <v>120</v>
      </c>
      <c r="D159" s="557">
        <v>2</v>
      </c>
      <c r="E159" s="558">
        <f t="shared" si="15"/>
        <v>240</v>
      </c>
      <c r="F159" s="558">
        <f t="shared" si="16"/>
        <v>100</v>
      </c>
      <c r="G159" s="558">
        <f t="shared" si="14"/>
        <v>733</v>
      </c>
      <c r="H159" s="558">
        <f t="shared" si="13"/>
        <v>182</v>
      </c>
      <c r="I159" s="559">
        <f t="shared" si="17"/>
        <v>1.7990195343537772E-3</v>
      </c>
    </row>
    <row r="160" spans="1:9" ht="14.25" customHeight="1">
      <c r="A160" s="833" t="s">
        <v>315</v>
      </c>
      <c r="B160" s="47" t="s">
        <v>223</v>
      </c>
      <c r="C160" s="47">
        <v>555</v>
      </c>
      <c r="D160" s="557">
        <v>2</v>
      </c>
      <c r="E160" s="558">
        <f t="shared" si="15"/>
        <v>1110</v>
      </c>
      <c r="F160" s="558">
        <f t="shared" si="16"/>
        <v>100</v>
      </c>
      <c r="G160" s="558">
        <f t="shared" si="14"/>
        <v>733</v>
      </c>
      <c r="H160" s="558">
        <f t="shared" si="13"/>
        <v>182</v>
      </c>
      <c r="I160" s="559">
        <f t="shared" si="17"/>
        <v>8.3204653463862192E-3</v>
      </c>
    </row>
    <row r="161" spans="1:9" ht="14.25" customHeight="1">
      <c r="A161" s="834"/>
      <c r="B161" s="47" t="s">
        <v>224</v>
      </c>
      <c r="C161" s="47">
        <v>650</v>
      </c>
      <c r="D161" s="557">
        <v>2</v>
      </c>
      <c r="E161" s="558">
        <f t="shared" si="15"/>
        <v>1300</v>
      </c>
      <c r="F161" s="558">
        <f t="shared" si="16"/>
        <v>100</v>
      </c>
      <c r="G161" s="558">
        <f t="shared" si="14"/>
        <v>733</v>
      </c>
      <c r="H161" s="558">
        <f t="shared" si="13"/>
        <v>182</v>
      </c>
      <c r="I161" s="559">
        <f t="shared" si="17"/>
        <v>9.744689144416294E-3</v>
      </c>
    </row>
    <row r="162" spans="1:9" ht="14.25" customHeight="1">
      <c r="A162" s="834"/>
      <c r="B162" s="47" t="s">
        <v>225</v>
      </c>
      <c r="C162" s="47">
        <v>271</v>
      </c>
      <c r="D162" s="557">
        <v>2</v>
      </c>
      <c r="E162" s="558">
        <f t="shared" si="15"/>
        <v>542</v>
      </c>
      <c r="F162" s="558">
        <f t="shared" si="16"/>
        <v>100</v>
      </c>
      <c r="G162" s="558">
        <f t="shared" si="14"/>
        <v>733</v>
      </c>
      <c r="H162" s="558">
        <f t="shared" si="13"/>
        <v>182</v>
      </c>
      <c r="I162" s="559">
        <f t="shared" si="17"/>
        <v>4.062785781748947E-3</v>
      </c>
    </row>
    <row r="163" spans="1:9" ht="14.25" customHeight="1">
      <c r="A163" s="834"/>
      <c r="B163" s="47" t="s">
        <v>226</v>
      </c>
      <c r="C163" s="47">
        <v>44</v>
      </c>
      <c r="D163" s="557">
        <v>2</v>
      </c>
      <c r="E163" s="558">
        <f t="shared" si="15"/>
        <v>88</v>
      </c>
      <c r="F163" s="558">
        <f t="shared" si="16"/>
        <v>100</v>
      </c>
      <c r="G163" s="558">
        <f t="shared" si="14"/>
        <v>733</v>
      </c>
      <c r="H163" s="558">
        <f t="shared" si="13"/>
        <v>182</v>
      </c>
      <c r="I163" s="559">
        <f t="shared" si="17"/>
        <v>6.5964049592971826E-4</v>
      </c>
    </row>
    <row r="164" spans="1:9" ht="14.25" customHeight="1">
      <c r="A164" s="834"/>
      <c r="B164" s="47" t="s">
        <v>227</v>
      </c>
      <c r="C164" s="47">
        <v>255</v>
      </c>
      <c r="D164" s="557">
        <v>2</v>
      </c>
      <c r="E164" s="558">
        <f t="shared" si="15"/>
        <v>510</v>
      </c>
      <c r="F164" s="558">
        <f t="shared" si="16"/>
        <v>100</v>
      </c>
      <c r="G164" s="558">
        <f t="shared" si="14"/>
        <v>733</v>
      </c>
      <c r="H164" s="558">
        <f t="shared" si="13"/>
        <v>182</v>
      </c>
      <c r="I164" s="559">
        <f t="shared" si="17"/>
        <v>3.8229165105017767E-3</v>
      </c>
    </row>
    <row r="165" spans="1:9" ht="14.25" customHeight="1">
      <c r="A165" s="834"/>
      <c r="B165" s="47" t="s">
        <v>228</v>
      </c>
      <c r="C165" s="47">
        <v>102</v>
      </c>
      <c r="D165" s="557">
        <v>2</v>
      </c>
      <c r="E165" s="558">
        <f t="shared" si="15"/>
        <v>204</v>
      </c>
      <c r="F165" s="558">
        <f t="shared" si="16"/>
        <v>100</v>
      </c>
      <c r="G165" s="558">
        <f t="shared" si="14"/>
        <v>733</v>
      </c>
      <c r="H165" s="558">
        <f t="shared" si="13"/>
        <v>182</v>
      </c>
      <c r="I165" s="559">
        <f t="shared" si="17"/>
        <v>1.5291666042007107E-3</v>
      </c>
    </row>
    <row r="166" spans="1:9" ht="14.25" customHeight="1">
      <c r="A166" s="834"/>
      <c r="B166" s="47" t="s">
        <v>229</v>
      </c>
      <c r="C166" s="47">
        <v>450</v>
      </c>
      <c r="D166" s="557">
        <v>2</v>
      </c>
      <c r="E166" s="558">
        <f t="shared" si="15"/>
        <v>900</v>
      </c>
      <c r="F166" s="558">
        <f t="shared" si="16"/>
        <v>100</v>
      </c>
      <c r="G166" s="558">
        <f t="shared" si="14"/>
        <v>733</v>
      </c>
      <c r="H166" s="558">
        <f t="shared" si="13"/>
        <v>182</v>
      </c>
      <c r="I166" s="559">
        <f t="shared" si="17"/>
        <v>6.7463232538266648E-3</v>
      </c>
    </row>
    <row r="167" spans="1:9" ht="14.25" customHeight="1">
      <c r="A167" s="834"/>
      <c r="B167" s="47" t="s">
        <v>230</v>
      </c>
      <c r="C167" s="47">
        <v>130</v>
      </c>
      <c r="D167" s="557">
        <v>2</v>
      </c>
      <c r="E167" s="558">
        <f t="shared" si="15"/>
        <v>260</v>
      </c>
      <c r="F167" s="558">
        <f t="shared" si="16"/>
        <v>100</v>
      </c>
      <c r="G167" s="558">
        <f t="shared" si="14"/>
        <v>733</v>
      </c>
      <c r="H167" s="558">
        <f t="shared" si="13"/>
        <v>182</v>
      </c>
      <c r="I167" s="559">
        <f t="shared" si="17"/>
        <v>1.9489378288832587E-3</v>
      </c>
    </row>
    <row r="168" spans="1:9" ht="14.25" customHeight="1">
      <c r="A168" s="834"/>
      <c r="B168" s="47" t="s">
        <v>231</v>
      </c>
      <c r="C168" s="47">
        <v>1185</v>
      </c>
      <c r="D168" s="557">
        <v>2</v>
      </c>
      <c r="E168" s="558">
        <f t="shared" si="15"/>
        <v>2370</v>
      </c>
      <c r="F168" s="558">
        <f t="shared" si="16"/>
        <v>100</v>
      </c>
      <c r="G168" s="558">
        <f t="shared" si="14"/>
        <v>733</v>
      </c>
      <c r="H168" s="558">
        <f t="shared" si="13"/>
        <v>182</v>
      </c>
      <c r="I168" s="559">
        <f t="shared" si="17"/>
        <v>1.7765317901743551E-2</v>
      </c>
    </row>
    <row r="169" spans="1:9" ht="14.25" customHeight="1">
      <c r="A169" s="834"/>
      <c r="B169" s="47" t="s">
        <v>117</v>
      </c>
      <c r="C169" s="47">
        <v>45</v>
      </c>
      <c r="D169" s="557">
        <v>2</v>
      </c>
      <c r="E169" s="558">
        <f t="shared" si="15"/>
        <v>90</v>
      </c>
      <c r="F169" s="558">
        <f t="shared" si="16"/>
        <v>100</v>
      </c>
      <c r="G169" s="558">
        <f t="shared" si="14"/>
        <v>733</v>
      </c>
      <c r="H169" s="558">
        <f t="shared" si="13"/>
        <v>182</v>
      </c>
      <c r="I169" s="559">
        <f t="shared" si="17"/>
        <v>6.7463232538266644E-4</v>
      </c>
    </row>
    <row r="170" spans="1:9" ht="14.25" customHeight="1">
      <c r="A170" s="834"/>
      <c r="B170" s="47" t="s">
        <v>232</v>
      </c>
      <c r="C170" s="47">
        <v>200</v>
      </c>
      <c r="D170" s="557">
        <v>2</v>
      </c>
      <c r="E170" s="558">
        <f t="shared" si="15"/>
        <v>400</v>
      </c>
      <c r="F170" s="558">
        <f t="shared" si="16"/>
        <v>100</v>
      </c>
      <c r="G170" s="558">
        <f t="shared" si="14"/>
        <v>733</v>
      </c>
      <c r="H170" s="558">
        <f t="shared" si="13"/>
        <v>182</v>
      </c>
      <c r="I170" s="559">
        <f t="shared" si="17"/>
        <v>2.9983658905896288E-3</v>
      </c>
    </row>
    <row r="171" spans="1:9" ht="14.25" customHeight="1">
      <c r="A171" s="834"/>
      <c r="B171" s="47" t="s">
        <v>233</v>
      </c>
      <c r="C171" s="47">
        <v>3870</v>
      </c>
      <c r="D171" s="557">
        <v>2</v>
      </c>
      <c r="E171" s="558">
        <f t="shared" si="15"/>
        <v>7740</v>
      </c>
      <c r="F171" s="558">
        <f t="shared" si="16"/>
        <v>100</v>
      </c>
      <c r="G171" s="558">
        <f t="shared" si="14"/>
        <v>733</v>
      </c>
      <c r="H171" s="558">
        <f t="shared" si="13"/>
        <v>182</v>
      </c>
      <c r="I171" s="559">
        <f t="shared" si="17"/>
        <v>5.8018379982909311E-2</v>
      </c>
    </row>
    <row r="172" spans="1:9" ht="14.25" customHeight="1">
      <c r="A172" s="834"/>
      <c r="B172" s="47" t="s">
        <v>234</v>
      </c>
      <c r="C172" s="47">
        <v>2985</v>
      </c>
      <c r="D172" s="557">
        <v>2</v>
      </c>
      <c r="E172" s="558">
        <f t="shared" si="15"/>
        <v>5970</v>
      </c>
      <c r="F172" s="558">
        <f t="shared" si="16"/>
        <v>100</v>
      </c>
      <c r="G172" s="558">
        <f t="shared" si="14"/>
        <v>733</v>
      </c>
      <c r="H172" s="558">
        <f t="shared" si="13"/>
        <v>182</v>
      </c>
      <c r="I172" s="559">
        <f t="shared" si="17"/>
        <v>4.475061091705021E-2</v>
      </c>
    </row>
    <row r="173" spans="1:9" ht="14.25" customHeight="1">
      <c r="A173" s="834"/>
      <c r="B173" s="47" t="s">
        <v>235</v>
      </c>
      <c r="C173" s="47">
        <v>5400</v>
      </c>
      <c r="D173" s="557">
        <v>2</v>
      </c>
      <c r="E173" s="558">
        <f t="shared" si="15"/>
        <v>10800</v>
      </c>
      <c r="F173" s="558">
        <f t="shared" si="16"/>
        <v>100</v>
      </c>
      <c r="G173" s="558">
        <f t="shared" si="14"/>
        <v>733</v>
      </c>
      <c r="H173" s="558">
        <f t="shared" si="13"/>
        <v>182</v>
      </c>
      <c r="I173" s="559">
        <f t="shared" si="17"/>
        <v>8.0955879045919971E-2</v>
      </c>
    </row>
    <row r="174" spans="1:9" ht="14.25" customHeight="1">
      <c r="A174" s="835"/>
      <c r="B174" s="47" t="s">
        <v>236</v>
      </c>
      <c r="C174" s="47">
        <v>11200</v>
      </c>
      <c r="D174" s="557">
        <v>2</v>
      </c>
      <c r="E174" s="558">
        <f t="shared" si="15"/>
        <v>22400</v>
      </c>
      <c r="F174" s="558">
        <f t="shared" si="16"/>
        <v>100</v>
      </c>
      <c r="G174" s="558">
        <f t="shared" si="14"/>
        <v>733</v>
      </c>
      <c r="H174" s="558">
        <f t="shared" si="13"/>
        <v>182</v>
      </c>
      <c r="I174" s="559">
        <f t="shared" si="17"/>
        <v>0.16790848987301921</v>
      </c>
    </row>
    <row r="175" spans="1:9" ht="14.25" customHeight="1">
      <c r="A175" s="842" t="s">
        <v>316</v>
      </c>
      <c r="B175" s="47" t="s">
        <v>237</v>
      </c>
      <c r="C175" s="47">
        <v>1500</v>
      </c>
      <c r="D175" s="557">
        <v>2</v>
      </c>
      <c r="E175" s="558">
        <f t="shared" si="15"/>
        <v>3000</v>
      </c>
      <c r="F175" s="558">
        <f t="shared" si="16"/>
        <v>100</v>
      </c>
      <c r="G175" s="558">
        <f t="shared" si="14"/>
        <v>733</v>
      </c>
      <c r="H175" s="558">
        <f t="shared" si="13"/>
        <v>182</v>
      </c>
      <c r="I175" s="559">
        <f t="shared" si="17"/>
        <v>2.2487744179422214E-2</v>
      </c>
    </row>
    <row r="176" spans="1:9" ht="14.25" customHeight="1">
      <c r="A176" s="843"/>
      <c r="B176" s="47" t="s">
        <v>238</v>
      </c>
      <c r="C176" s="47">
        <v>900</v>
      </c>
      <c r="D176" s="557">
        <v>2</v>
      </c>
      <c r="E176" s="558">
        <f t="shared" si="15"/>
        <v>1800</v>
      </c>
      <c r="F176" s="558">
        <f t="shared" si="16"/>
        <v>100</v>
      </c>
      <c r="G176" s="558">
        <f t="shared" si="14"/>
        <v>733</v>
      </c>
      <c r="H176" s="558">
        <f t="shared" si="13"/>
        <v>182</v>
      </c>
      <c r="I176" s="559">
        <f t="shared" si="17"/>
        <v>1.349264650765333E-2</v>
      </c>
    </row>
    <row r="177" spans="1:9" ht="14.25" customHeight="1">
      <c r="A177" s="843"/>
      <c r="B177" s="47" t="s">
        <v>239</v>
      </c>
      <c r="C177" s="47">
        <v>450</v>
      </c>
      <c r="D177" s="557">
        <v>2</v>
      </c>
      <c r="E177" s="558">
        <f t="shared" si="15"/>
        <v>900</v>
      </c>
      <c r="F177" s="558">
        <f t="shared" si="16"/>
        <v>100</v>
      </c>
      <c r="G177" s="558">
        <f t="shared" si="14"/>
        <v>733</v>
      </c>
      <c r="H177" s="558">
        <f t="shared" si="13"/>
        <v>182</v>
      </c>
      <c r="I177" s="559">
        <f t="shared" si="17"/>
        <v>6.7463232538266648E-3</v>
      </c>
    </row>
    <row r="178" spans="1:9" ht="14.25" customHeight="1">
      <c r="A178" s="843"/>
      <c r="B178" s="47" t="s">
        <v>240</v>
      </c>
      <c r="C178" s="47">
        <v>120</v>
      </c>
      <c r="D178" s="557">
        <v>2</v>
      </c>
      <c r="E178" s="558">
        <f t="shared" si="15"/>
        <v>240</v>
      </c>
      <c r="F178" s="558">
        <f t="shared" si="16"/>
        <v>100</v>
      </c>
      <c r="G178" s="558">
        <f t="shared" si="14"/>
        <v>733</v>
      </c>
      <c r="H178" s="558">
        <f t="shared" si="13"/>
        <v>182</v>
      </c>
      <c r="I178" s="559">
        <f t="shared" si="17"/>
        <v>1.7990195343537772E-3</v>
      </c>
    </row>
    <row r="179" spans="1:9" ht="14.25" customHeight="1">
      <c r="A179" s="843"/>
      <c r="B179" s="47" t="s">
        <v>241</v>
      </c>
      <c r="C179" s="47">
        <v>80</v>
      </c>
      <c r="D179" s="557">
        <v>2</v>
      </c>
      <c r="E179" s="558">
        <f t="shared" si="15"/>
        <v>160</v>
      </c>
      <c r="F179" s="558">
        <f t="shared" si="16"/>
        <v>100</v>
      </c>
      <c r="G179" s="558">
        <f t="shared" si="14"/>
        <v>733</v>
      </c>
      <c r="H179" s="558">
        <f t="shared" si="13"/>
        <v>182</v>
      </c>
      <c r="I179" s="559">
        <f t="shared" si="17"/>
        <v>1.1993463562358514E-3</v>
      </c>
    </row>
    <row r="180" spans="1:9" ht="14.25" customHeight="1">
      <c r="A180" s="843"/>
      <c r="B180" s="47" t="s">
        <v>242</v>
      </c>
      <c r="C180" s="47">
        <v>130</v>
      </c>
      <c r="D180" s="557">
        <v>2</v>
      </c>
      <c r="E180" s="558">
        <f t="shared" si="15"/>
        <v>260</v>
      </c>
      <c r="F180" s="558">
        <f t="shared" si="16"/>
        <v>100</v>
      </c>
      <c r="G180" s="558">
        <f t="shared" si="14"/>
        <v>733</v>
      </c>
      <c r="H180" s="558">
        <f t="shared" si="13"/>
        <v>182</v>
      </c>
      <c r="I180" s="559">
        <f t="shared" si="17"/>
        <v>1.9489378288832587E-3</v>
      </c>
    </row>
    <row r="181" spans="1:9" ht="14.25" customHeight="1">
      <c r="A181" s="843"/>
      <c r="B181" s="47" t="s">
        <v>243</v>
      </c>
      <c r="C181" s="47">
        <v>80</v>
      </c>
      <c r="D181" s="557">
        <v>2</v>
      </c>
      <c r="E181" s="558">
        <f t="shared" si="15"/>
        <v>160</v>
      </c>
      <c r="F181" s="558">
        <f t="shared" si="16"/>
        <v>100</v>
      </c>
      <c r="G181" s="558">
        <f t="shared" si="14"/>
        <v>733</v>
      </c>
      <c r="H181" s="558">
        <f t="shared" si="13"/>
        <v>182</v>
      </c>
      <c r="I181" s="559">
        <f t="shared" si="17"/>
        <v>1.1993463562358514E-3</v>
      </c>
    </row>
    <row r="182" spans="1:9" ht="14.25" customHeight="1">
      <c r="A182" s="844"/>
      <c r="B182" s="47" t="s">
        <v>244</v>
      </c>
      <c r="C182" s="47">
        <v>40</v>
      </c>
      <c r="D182" s="557">
        <v>2</v>
      </c>
      <c r="E182" s="558">
        <f t="shared" si="15"/>
        <v>80</v>
      </c>
      <c r="F182" s="558">
        <f t="shared" si="16"/>
        <v>100</v>
      </c>
      <c r="G182" s="558">
        <f t="shared" si="14"/>
        <v>733</v>
      </c>
      <c r="H182" s="558">
        <f t="shared" si="13"/>
        <v>182</v>
      </c>
      <c r="I182" s="559">
        <f t="shared" si="17"/>
        <v>5.9967317811792569E-4</v>
      </c>
    </row>
    <row r="183" spans="1:9" ht="14.25" customHeight="1">
      <c r="A183" s="836" t="s">
        <v>317</v>
      </c>
      <c r="B183" s="47" t="s">
        <v>245</v>
      </c>
      <c r="C183" s="47">
        <v>185</v>
      </c>
      <c r="D183" s="557">
        <v>2</v>
      </c>
      <c r="E183" s="558">
        <f t="shared" si="15"/>
        <v>370</v>
      </c>
      <c r="F183" s="558">
        <f t="shared" si="16"/>
        <v>100</v>
      </c>
      <c r="G183" s="558">
        <f t="shared" si="14"/>
        <v>733</v>
      </c>
      <c r="H183" s="558">
        <f t="shared" si="13"/>
        <v>182</v>
      </c>
      <c r="I183" s="559">
        <f t="shared" si="17"/>
        <v>2.7734884487954064E-3</v>
      </c>
    </row>
    <row r="184" spans="1:9" ht="14.25" customHeight="1">
      <c r="A184" s="837"/>
      <c r="B184" s="47" t="s">
        <v>246</v>
      </c>
      <c r="C184" s="47">
        <v>264</v>
      </c>
      <c r="D184" s="557">
        <v>2</v>
      </c>
      <c r="E184" s="558">
        <f t="shared" si="15"/>
        <v>528</v>
      </c>
      <c r="F184" s="558">
        <f t="shared" si="16"/>
        <v>100</v>
      </c>
      <c r="G184" s="558">
        <f t="shared" si="14"/>
        <v>733</v>
      </c>
      <c r="H184" s="558">
        <f t="shared" si="13"/>
        <v>182</v>
      </c>
      <c r="I184" s="559">
        <f t="shared" si="17"/>
        <v>3.9578429755783096E-3</v>
      </c>
    </row>
    <row r="185" spans="1:9" ht="14.25" customHeight="1">
      <c r="A185" s="837"/>
      <c r="B185" s="47" t="s">
        <v>247</v>
      </c>
      <c r="C185" s="47">
        <v>122</v>
      </c>
      <c r="D185" s="557">
        <v>2</v>
      </c>
      <c r="E185" s="558">
        <f t="shared" si="15"/>
        <v>244</v>
      </c>
      <c r="F185" s="558">
        <f t="shared" si="16"/>
        <v>100</v>
      </c>
      <c r="G185" s="558">
        <f t="shared" si="14"/>
        <v>733</v>
      </c>
      <c r="H185" s="558">
        <f t="shared" si="13"/>
        <v>182</v>
      </c>
      <c r="I185" s="559">
        <f t="shared" si="17"/>
        <v>1.8290031932596735E-3</v>
      </c>
    </row>
    <row r="186" spans="1:9" ht="14.25" customHeight="1">
      <c r="A186" s="837"/>
      <c r="B186" s="47" t="s">
        <v>248</v>
      </c>
      <c r="C186" s="47">
        <v>36</v>
      </c>
      <c r="D186" s="557">
        <v>2</v>
      </c>
      <c r="E186" s="558">
        <f t="shared" si="15"/>
        <v>72</v>
      </c>
      <c r="F186" s="558">
        <f t="shared" si="16"/>
        <v>100</v>
      </c>
      <c r="G186" s="558">
        <f t="shared" si="14"/>
        <v>733</v>
      </c>
      <c r="H186" s="558">
        <f t="shared" si="13"/>
        <v>182</v>
      </c>
      <c r="I186" s="559">
        <f t="shared" si="17"/>
        <v>5.3970586030613311E-4</v>
      </c>
    </row>
    <row r="187" spans="1:9" ht="14.25" customHeight="1">
      <c r="A187" s="837"/>
      <c r="B187" s="47" t="s">
        <v>249</v>
      </c>
      <c r="C187" s="47">
        <v>38</v>
      </c>
      <c r="D187" s="557">
        <v>2</v>
      </c>
      <c r="E187" s="558">
        <f t="shared" si="15"/>
        <v>76</v>
      </c>
      <c r="F187" s="558">
        <f t="shared" si="16"/>
        <v>100</v>
      </c>
      <c r="G187" s="558">
        <f t="shared" si="14"/>
        <v>733</v>
      </c>
      <c r="H187" s="558">
        <f t="shared" si="13"/>
        <v>182</v>
      </c>
      <c r="I187" s="559">
        <f t="shared" si="17"/>
        <v>5.6968951921202945E-4</v>
      </c>
    </row>
    <row r="188" spans="1:9" ht="14.25" customHeight="1">
      <c r="A188" s="837"/>
      <c r="B188" s="47" t="s">
        <v>250</v>
      </c>
      <c r="C188" s="47">
        <v>32</v>
      </c>
      <c r="D188" s="557">
        <v>2</v>
      </c>
      <c r="E188" s="558">
        <f t="shared" si="15"/>
        <v>64</v>
      </c>
      <c r="F188" s="558">
        <f t="shared" si="16"/>
        <v>100</v>
      </c>
      <c r="G188" s="558">
        <f t="shared" si="14"/>
        <v>733</v>
      </c>
      <c r="H188" s="558">
        <f t="shared" si="13"/>
        <v>182</v>
      </c>
      <c r="I188" s="559">
        <f t="shared" si="17"/>
        <v>4.7973854249434058E-4</v>
      </c>
    </row>
    <row r="189" spans="1:9" ht="14.25" customHeight="1">
      <c r="A189" s="838"/>
      <c r="B189" s="47" t="s">
        <v>251</v>
      </c>
      <c r="C189" s="47">
        <v>270</v>
      </c>
      <c r="D189" s="557">
        <v>2</v>
      </c>
      <c r="E189" s="558">
        <f t="shared" si="15"/>
        <v>540</v>
      </c>
      <c r="F189" s="558">
        <f t="shared" si="16"/>
        <v>100</v>
      </c>
      <c r="G189" s="558">
        <f t="shared" si="14"/>
        <v>733</v>
      </c>
      <c r="H189" s="558">
        <f t="shared" si="13"/>
        <v>182</v>
      </c>
      <c r="I189" s="559">
        <f t="shared" si="17"/>
        <v>4.0477939522959991E-3</v>
      </c>
    </row>
    <row r="190" spans="1:9" ht="14.25" customHeight="1">
      <c r="A190" s="839" t="s">
        <v>318</v>
      </c>
      <c r="B190" s="51" t="s">
        <v>252</v>
      </c>
      <c r="C190" s="47">
        <v>455</v>
      </c>
      <c r="D190" s="557">
        <v>2</v>
      </c>
      <c r="E190" s="558">
        <f t="shared" si="15"/>
        <v>910</v>
      </c>
      <c r="F190" s="558">
        <f t="shared" si="16"/>
        <v>100</v>
      </c>
      <c r="G190" s="558">
        <f t="shared" si="14"/>
        <v>733</v>
      </c>
      <c r="H190" s="558">
        <f t="shared" si="13"/>
        <v>182</v>
      </c>
      <c r="I190" s="559">
        <f t="shared" si="17"/>
        <v>6.8212824010914054E-3</v>
      </c>
    </row>
    <row r="191" spans="1:9" ht="14.25" customHeight="1">
      <c r="A191" s="840"/>
      <c r="B191" s="51" t="s">
        <v>253</v>
      </c>
      <c r="C191" s="47">
        <v>155</v>
      </c>
      <c r="D191" s="557">
        <v>2</v>
      </c>
      <c r="E191" s="558">
        <f t="shared" si="15"/>
        <v>310</v>
      </c>
      <c r="F191" s="558">
        <f t="shared" si="16"/>
        <v>100</v>
      </c>
      <c r="G191" s="558">
        <f t="shared" si="14"/>
        <v>733</v>
      </c>
      <c r="H191" s="558">
        <f t="shared" si="13"/>
        <v>182</v>
      </c>
      <c r="I191" s="559">
        <f t="shared" si="17"/>
        <v>2.3237335652069621E-3</v>
      </c>
    </row>
    <row r="192" spans="1:9" ht="14.25" customHeight="1">
      <c r="A192" s="840"/>
      <c r="B192" s="51" t="s">
        <v>254</v>
      </c>
      <c r="C192" s="47">
        <v>270</v>
      </c>
      <c r="D192" s="557">
        <v>2</v>
      </c>
      <c r="E192" s="558">
        <f t="shared" si="15"/>
        <v>540</v>
      </c>
      <c r="F192" s="558">
        <f t="shared" si="16"/>
        <v>100</v>
      </c>
      <c r="G192" s="558">
        <f t="shared" si="14"/>
        <v>733</v>
      </c>
      <c r="H192" s="558">
        <f t="shared" si="13"/>
        <v>182</v>
      </c>
      <c r="I192" s="559">
        <f t="shared" si="17"/>
        <v>4.0477939522959991E-3</v>
      </c>
    </row>
    <row r="193" spans="1:9" ht="14.25" customHeight="1">
      <c r="A193" s="840"/>
      <c r="B193" s="51" t="s">
        <v>255</v>
      </c>
      <c r="C193" s="47">
        <v>130</v>
      </c>
      <c r="D193" s="557">
        <v>2</v>
      </c>
      <c r="E193" s="558">
        <f t="shared" si="15"/>
        <v>260</v>
      </c>
      <c r="F193" s="558">
        <f t="shared" si="16"/>
        <v>100</v>
      </c>
      <c r="G193" s="558">
        <f t="shared" si="14"/>
        <v>733</v>
      </c>
      <c r="H193" s="558">
        <f t="shared" si="13"/>
        <v>182</v>
      </c>
      <c r="I193" s="559">
        <f t="shared" si="17"/>
        <v>1.9489378288832587E-3</v>
      </c>
    </row>
    <row r="194" spans="1:9" ht="14.25" customHeight="1">
      <c r="A194" s="840"/>
      <c r="B194" s="51" t="s">
        <v>256</v>
      </c>
      <c r="C194" s="47">
        <v>150</v>
      </c>
      <c r="D194" s="557">
        <v>2</v>
      </c>
      <c r="E194" s="558">
        <f t="shared" si="15"/>
        <v>300</v>
      </c>
      <c r="F194" s="558">
        <f t="shared" si="16"/>
        <v>100</v>
      </c>
      <c r="G194" s="558">
        <f t="shared" si="14"/>
        <v>733</v>
      </c>
      <c r="H194" s="558">
        <f t="shared" si="13"/>
        <v>182</v>
      </c>
      <c r="I194" s="559">
        <f t="shared" si="17"/>
        <v>2.2487744179422215E-3</v>
      </c>
    </row>
    <row r="195" spans="1:9" ht="14.25" customHeight="1">
      <c r="A195" s="841"/>
      <c r="B195" s="51" t="s">
        <v>257</v>
      </c>
      <c r="C195" s="47">
        <v>90</v>
      </c>
      <c r="D195" s="557">
        <v>2</v>
      </c>
      <c r="E195" s="558">
        <f t="shared" si="15"/>
        <v>180</v>
      </c>
      <c r="F195" s="558">
        <f t="shared" si="16"/>
        <v>100</v>
      </c>
      <c r="G195" s="558">
        <f t="shared" si="14"/>
        <v>733</v>
      </c>
      <c r="H195" s="558">
        <f t="shared" si="13"/>
        <v>182</v>
      </c>
      <c r="I195" s="559">
        <f t="shared" si="17"/>
        <v>1.3492646507653329E-3</v>
      </c>
    </row>
    <row r="196" spans="1:9" ht="14.25" customHeight="1">
      <c r="A196" s="836" t="s">
        <v>319</v>
      </c>
      <c r="B196" s="47" t="s">
        <v>258</v>
      </c>
      <c r="C196" s="47">
        <v>120</v>
      </c>
      <c r="D196" s="557">
        <v>2</v>
      </c>
      <c r="E196" s="558">
        <f t="shared" si="15"/>
        <v>240</v>
      </c>
      <c r="F196" s="558">
        <f t="shared" si="16"/>
        <v>100</v>
      </c>
      <c r="G196" s="558">
        <f t="shared" si="14"/>
        <v>733</v>
      </c>
      <c r="H196" s="558">
        <f t="shared" ref="H196:H240" si="18">$K$4</f>
        <v>182</v>
      </c>
      <c r="I196" s="559">
        <f t="shared" si="17"/>
        <v>1.7990195343537772E-3</v>
      </c>
    </row>
    <row r="197" spans="1:9" ht="14.25" customHeight="1">
      <c r="A197" s="837"/>
      <c r="B197" s="47" t="s">
        <v>259</v>
      </c>
      <c r="C197" s="47">
        <v>357</v>
      </c>
      <c r="D197" s="557">
        <v>2</v>
      </c>
      <c r="E197" s="558">
        <f t="shared" si="15"/>
        <v>714</v>
      </c>
      <c r="F197" s="558">
        <f t="shared" si="16"/>
        <v>100</v>
      </c>
      <c r="G197" s="558">
        <f t="shared" ref="G197:G240" si="19">TRUNC(800*7.33/8,2)</f>
        <v>733</v>
      </c>
      <c r="H197" s="558">
        <f t="shared" si="18"/>
        <v>182</v>
      </c>
      <c r="I197" s="559">
        <f t="shared" si="17"/>
        <v>5.3520831147024868E-3</v>
      </c>
    </row>
    <row r="198" spans="1:9" ht="14.25" customHeight="1">
      <c r="A198" s="838"/>
      <c r="B198" s="47" t="s">
        <v>260</v>
      </c>
      <c r="C198" s="47">
        <v>405</v>
      </c>
      <c r="D198" s="557">
        <v>2</v>
      </c>
      <c r="E198" s="558">
        <f t="shared" si="15"/>
        <v>810</v>
      </c>
      <c r="F198" s="558">
        <f t="shared" si="16"/>
        <v>100</v>
      </c>
      <c r="G198" s="558">
        <f t="shared" si="19"/>
        <v>733</v>
      </c>
      <c r="H198" s="558">
        <f t="shared" si="18"/>
        <v>182</v>
      </c>
      <c r="I198" s="559">
        <f t="shared" si="17"/>
        <v>6.0716909284439981E-3</v>
      </c>
    </row>
    <row r="199" spans="1:9" ht="14.25" customHeight="1">
      <c r="A199" s="836" t="s">
        <v>320</v>
      </c>
      <c r="B199" s="47" t="s">
        <v>261</v>
      </c>
      <c r="C199" s="47">
        <v>240</v>
      </c>
      <c r="D199" s="557">
        <v>2</v>
      </c>
      <c r="E199" s="558">
        <f t="shared" si="15"/>
        <v>480</v>
      </c>
      <c r="F199" s="558">
        <f t="shared" si="16"/>
        <v>100</v>
      </c>
      <c r="G199" s="558">
        <f t="shared" si="19"/>
        <v>733</v>
      </c>
      <c r="H199" s="558">
        <f t="shared" si="18"/>
        <v>182</v>
      </c>
      <c r="I199" s="559">
        <f t="shared" si="17"/>
        <v>3.5980390687075543E-3</v>
      </c>
    </row>
    <row r="200" spans="1:9" ht="14.25" customHeight="1">
      <c r="A200" s="837"/>
      <c r="B200" s="47" t="s">
        <v>262</v>
      </c>
      <c r="C200" s="47">
        <v>49</v>
      </c>
      <c r="D200" s="557">
        <v>2</v>
      </c>
      <c r="E200" s="558">
        <f t="shared" si="15"/>
        <v>98</v>
      </c>
      <c r="F200" s="558">
        <f t="shared" si="16"/>
        <v>100</v>
      </c>
      <c r="G200" s="558">
        <f t="shared" si="19"/>
        <v>733</v>
      </c>
      <c r="H200" s="558">
        <f t="shared" si="18"/>
        <v>182</v>
      </c>
      <c r="I200" s="559">
        <f t="shared" si="17"/>
        <v>7.3459964319445902E-4</v>
      </c>
    </row>
    <row r="201" spans="1:9" ht="14.25" customHeight="1">
      <c r="A201" s="837"/>
      <c r="B201" s="47" t="s">
        <v>263</v>
      </c>
      <c r="C201" s="47">
        <v>106</v>
      </c>
      <c r="D201" s="557">
        <v>2</v>
      </c>
      <c r="E201" s="558">
        <f t="shared" si="15"/>
        <v>212</v>
      </c>
      <c r="F201" s="558">
        <f t="shared" si="16"/>
        <v>100</v>
      </c>
      <c r="G201" s="558">
        <f t="shared" si="19"/>
        <v>733</v>
      </c>
      <c r="H201" s="558">
        <f t="shared" si="18"/>
        <v>182</v>
      </c>
      <c r="I201" s="559">
        <f t="shared" si="17"/>
        <v>1.5891339220125032E-3</v>
      </c>
    </row>
    <row r="202" spans="1:9" ht="14.25" customHeight="1">
      <c r="A202" s="837"/>
      <c r="B202" s="47" t="s">
        <v>264</v>
      </c>
      <c r="C202" s="47">
        <v>112</v>
      </c>
      <c r="D202" s="557">
        <v>2</v>
      </c>
      <c r="E202" s="558">
        <f t="shared" si="15"/>
        <v>224</v>
      </c>
      <c r="F202" s="558">
        <f t="shared" si="16"/>
        <v>100</v>
      </c>
      <c r="G202" s="558">
        <f t="shared" si="19"/>
        <v>733</v>
      </c>
      <c r="H202" s="558">
        <f t="shared" si="18"/>
        <v>182</v>
      </c>
      <c r="I202" s="559">
        <f t="shared" si="17"/>
        <v>1.679084898730192E-3</v>
      </c>
    </row>
    <row r="203" spans="1:9" ht="14.25" customHeight="1">
      <c r="A203" s="837"/>
      <c r="B203" s="47" t="s">
        <v>265</v>
      </c>
      <c r="C203" s="47">
        <v>110</v>
      </c>
      <c r="D203" s="557">
        <v>2</v>
      </c>
      <c r="E203" s="558">
        <f t="shared" si="15"/>
        <v>220</v>
      </c>
      <c r="F203" s="558">
        <f t="shared" si="16"/>
        <v>100</v>
      </c>
      <c r="G203" s="558">
        <f t="shared" si="19"/>
        <v>733</v>
      </c>
      <c r="H203" s="558">
        <f t="shared" si="18"/>
        <v>182</v>
      </c>
      <c r="I203" s="559">
        <f t="shared" si="17"/>
        <v>1.6491012398242957E-3</v>
      </c>
    </row>
    <row r="204" spans="1:9" ht="14.25" customHeight="1">
      <c r="A204" s="837"/>
      <c r="B204" s="47" t="s">
        <v>266</v>
      </c>
      <c r="C204" s="47">
        <v>166</v>
      </c>
      <c r="D204" s="557">
        <v>2</v>
      </c>
      <c r="E204" s="558">
        <f t="shared" si="15"/>
        <v>332</v>
      </c>
      <c r="F204" s="558">
        <f t="shared" si="16"/>
        <v>100</v>
      </c>
      <c r="G204" s="558">
        <f t="shared" si="19"/>
        <v>733</v>
      </c>
      <c r="H204" s="558">
        <f t="shared" si="18"/>
        <v>182</v>
      </c>
      <c r="I204" s="559">
        <f t="shared" si="17"/>
        <v>2.4886436891893918E-3</v>
      </c>
    </row>
    <row r="205" spans="1:9" ht="14.25" customHeight="1">
      <c r="A205" s="838"/>
      <c r="B205" s="47" t="s">
        <v>267</v>
      </c>
      <c r="C205" s="47">
        <v>213</v>
      </c>
      <c r="D205" s="557">
        <v>2</v>
      </c>
      <c r="E205" s="558">
        <f t="shared" si="15"/>
        <v>426</v>
      </c>
      <c r="F205" s="558">
        <f t="shared" si="16"/>
        <v>100</v>
      </c>
      <c r="G205" s="558">
        <f t="shared" si="19"/>
        <v>733</v>
      </c>
      <c r="H205" s="558">
        <f t="shared" si="18"/>
        <v>182</v>
      </c>
      <c r="I205" s="559">
        <f t="shared" si="17"/>
        <v>3.1932596734779543E-3</v>
      </c>
    </row>
    <row r="206" spans="1:9" ht="14.25" customHeight="1">
      <c r="A206" s="839" t="s">
        <v>321</v>
      </c>
      <c r="B206" s="47" t="s">
        <v>268</v>
      </c>
      <c r="C206" s="47">
        <v>200</v>
      </c>
      <c r="D206" s="557">
        <v>2</v>
      </c>
      <c r="E206" s="558">
        <f t="shared" si="15"/>
        <v>400</v>
      </c>
      <c r="F206" s="558">
        <f t="shared" si="16"/>
        <v>100</v>
      </c>
      <c r="G206" s="558">
        <f t="shared" si="19"/>
        <v>733</v>
      </c>
      <c r="H206" s="558">
        <f t="shared" si="18"/>
        <v>182</v>
      </c>
      <c r="I206" s="559">
        <f t="shared" si="17"/>
        <v>2.9983658905896288E-3</v>
      </c>
    </row>
    <row r="207" spans="1:9" ht="14.25" customHeight="1">
      <c r="A207" s="840"/>
      <c r="B207" s="47" t="s">
        <v>269</v>
      </c>
      <c r="C207" s="47">
        <v>240</v>
      </c>
      <c r="D207" s="557">
        <v>2</v>
      </c>
      <c r="E207" s="558">
        <f t="shared" si="15"/>
        <v>480</v>
      </c>
      <c r="F207" s="558">
        <f t="shared" si="16"/>
        <v>100</v>
      </c>
      <c r="G207" s="558">
        <f t="shared" si="19"/>
        <v>733</v>
      </c>
      <c r="H207" s="558">
        <f t="shared" si="18"/>
        <v>182</v>
      </c>
      <c r="I207" s="559">
        <f t="shared" si="17"/>
        <v>3.5980390687075543E-3</v>
      </c>
    </row>
    <row r="208" spans="1:9" ht="14.25" customHeight="1">
      <c r="A208" s="840"/>
      <c r="B208" s="47" t="s">
        <v>270</v>
      </c>
      <c r="C208" s="47">
        <v>120</v>
      </c>
      <c r="D208" s="557">
        <v>2</v>
      </c>
      <c r="E208" s="558">
        <f t="shared" si="15"/>
        <v>240</v>
      </c>
      <c r="F208" s="558">
        <f t="shared" si="16"/>
        <v>100</v>
      </c>
      <c r="G208" s="558">
        <f t="shared" si="19"/>
        <v>733</v>
      </c>
      <c r="H208" s="558">
        <f t="shared" si="18"/>
        <v>182</v>
      </c>
      <c r="I208" s="559">
        <f t="shared" si="17"/>
        <v>1.7990195343537772E-3</v>
      </c>
    </row>
    <row r="209" spans="1:9" ht="14.25" customHeight="1">
      <c r="A209" s="840"/>
      <c r="B209" s="47" t="s">
        <v>271</v>
      </c>
      <c r="C209" s="47">
        <v>70</v>
      </c>
      <c r="D209" s="557">
        <v>2</v>
      </c>
      <c r="E209" s="558">
        <f t="shared" si="15"/>
        <v>140</v>
      </c>
      <c r="F209" s="558">
        <f t="shared" si="16"/>
        <v>100</v>
      </c>
      <c r="G209" s="558">
        <f t="shared" si="19"/>
        <v>733</v>
      </c>
      <c r="H209" s="558">
        <f t="shared" si="18"/>
        <v>182</v>
      </c>
      <c r="I209" s="559">
        <f t="shared" si="17"/>
        <v>1.0494280617063701E-3</v>
      </c>
    </row>
    <row r="210" spans="1:9" ht="14.25" customHeight="1">
      <c r="A210" s="840"/>
      <c r="B210" s="47" t="s">
        <v>272</v>
      </c>
      <c r="C210" s="47">
        <v>120</v>
      </c>
      <c r="D210" s="557">
        <v>2</v>
      </c>
      <c r="E210" s="558">
        <f t="shared" si="15"/>
        <v>240</v>
      </c>
      <c r="F210" s="558">
        <f t="shared" si="16"/>
        <v>100</v>
      </c>
      <c r="G210" s="558">
        <f t="shared" si="19"/>
        <v>733</v>
      </c>
      <c r="H210" s="558">
        <f t="shared" si="18"/>
        <v>182</v>
      </c>
      <c r="I210" s="559">
        <f t="shared" si="17"/>
        <v>1.7990195343537772E-3</v>
      </c>
    </row>
    <row r="211" spans="1:9" ht="14.25" customHeight="1">
      <c r="A211" s="841"/>
      <c r="B211" s="47" t="s">
        <v>117</v>
      </c>
      <c r="C211" s="47">
        <v>120</v>
      </c>
      <c r="D211" s="557">
        <v>2</v>
      </c>
      <c r="E211" s="558">
        <f t="shared" ref="E211:E240" si="20">C211*D211</f>
        <v>240</v>
      </c>
      <c r="F211" s="558">
        <f t="shared" ref="F211:F240" si="21">TRUNC(G211/7.33,2)</f>
        <v>100</v>
      </c>
      <c r="G211" s="558">
        <f t="shared" si="19"/>
        <v>733</v>
      </c>
      <c r="H211" s="558">
        <f t="shared" si="18"/>
        <v>182</v>
      </c>
      <c r="I211" s="559">
        <f t="shared" ref="I211:I240" si="22">(C211*D211)/(H211*G211)</f>
        <v>1.7990195343537772E-3</v>
      </c>
    </row>
    <row r="212" spans="1:9" ht="14.25" customHeight="1">
      <c r="A212" s="842" t="s">
        <v>322</v>
      </c>
      <c r="B212" s="47" t="s">
        <v>273</v>
      </c>
      <c r="C212" s="47">
        <v>250</v>
      </c>
      <c r="D212" s="557">
        <v>2</v>
      </c>
      <c r="E212" s="558">
        <f t="shared" si="20"/>
        <v>500</v>
      </c>
      <c r="F212" s="558">
        <f t="shared" si="21"/>
        <v>100</v>
      </c>
      <c r="G212" s="558">
        <f t="shared" si="19"/>
        <v>733</v>
      </c>
      <c r="H212" s="558">
        <f t="shared" si="18"/>
        <v>182</v>
      </c>
      <c r="I212" s="559">
        <f t="shared" si="22"/>
        <v>3.7479573632370356E-3</v>
      </c>
    </row>
    <row r="213" spans="1:9" ht="14.25" customHeight="1">
      <c r="A213" s="843"/>
      <c r="B213" s="47" t="s">
        <v>274</v>
      </c>
      <c r="C213" s="47">
        <v>260</v>
      </c>
      <c r="D213" s="557">
        <v>2</v>
      </c>
      <c r="E213" s="558">
        <f t="shared" si="20"/>
        <v>520</v>
      </c>
      <c r="F213" s="558">
        <f t="shared" si="21"/>
        <v>100</v>
      </c>
      <c r="G213" s="558">
        <f t="shared" si="19"/>
        <v>733</v>
      </c>
      <c r="H213" s="558">
        <f t="shared" si="18"/>
        <v>182</v>
      </c>
      <c r="I213" s="559">
        <f t="shared" si="22"/>
        <v>3.8978756577665173E-3</v>
      </c>
    </row>
    <row r="214" spans="1:9" ht="14.25" customHeight="1">
      <c r="A214" s="844"/>
      <c r="B214" s="47" t="s">
        <v>275</v>
      </c>
      <c r="C214" s="47">
        <v>500</v>
      </c>
      <c r="D214" s="557">
        <v>2</v>
      </c>
      <c r="E214" s="558">
        <f t="shared" si="20"/>
        <v>1000</v>
      </c>
      <c r="F214" s="558">
        <f t="shared" si="21"/>
        <v>100</v>
      </c>
      <c r="G214" s="558">
        <f t="shared" si="19"/>
        <v>733</v>
      </c>
      <c r="H214" s="558">
        <f t="shared" si="18"/>
        <v>182</v>
      </c>
      <c r="I214" s="559">
        <f t="shared" si="22"/>
        <v>7.4959147264740712E-3</v>
      </c>
    </row>
    <row r="215" spans="1:9" ht="22.5" customHeight="1">
      <c r="A215" s="575" t="s">
        <v>323</v>
      </c>
      <c r="B215" s="47" t="s">
        <v>276</v>
      </c>
      <c r="C215" s="47">
        <v>552</v>
      </c>
      <c r="D215" s="557">
        <v>2</v>
      </c>
      <c r="E215" s="558">
        <f t="shared" si="20"/>
        <v>1104</v>
      </c>
      <c r="F215" s="558">
        <f t="shared" si="21"/>
        <v>100</v>
      </c>
      <c r="G215" s="558">
        <f t="shared" si="19"/>
        <v>733</v>
      </c>
      <c r="H215" s="558">
        <f t="shared" si="18"/>
        <v>182</v>
      </c>
      <c r="I215" s="559">
        <f t="shared" si="22"/>
        <v>8.2754898580273753E-3</v>
      </c>
    </row>
    <row r="216" spans="1:9" ht="14.25" customHeight="1">
      <c r="A216" s="833" t="s">
        <v>324</v>
      </c>
      <c r="B216" s="47" t="s">
        <v>277</v>
      </c>
      <c r="C216" s="47">
        <v>450</v>
      </c>
      <c r="D216" s="557">
        <v>2</v>
      </c>
      <c r="E216" s="558">
        <f t="shared" si="20"/>
        <v>900</v>
      </c>
      <c r="F216" s="558">
        <f t="shared" si="21"/>
        <v>100</v>
      </c>
      <c r="G216" s="558">
        <f t="shared" si="19"/>
        <v>733</v>
      </c>
      <c r="H216" s="558">
        <f t="shared" si="18"/>
        <v>182</v>
      </c>
      <c r="I216" s="559">
        <f t="shared" si="22"/>
        <v>6.7463232538266648E-3</v>
      </c>
    </row>
    <row r="217" spans="1:9" ht="14.25" customHeight="1">
      <c r="A217" s="834"/>
      <c r="B217" s="47" t="s">
        <v>278</v>
      </c>
      <c r="C217" s="47">
        <v>508</v>
      </c>
      <c r="D217" s="557">
        <v>2</v>
      </c>
      <c r="E217" s="558">
        <f t="shared" si="20"/>
        <v>1016</v>
      </c>
      <c r="F217" s="558">
        <f t="shared" si="21"/>
        <v>100</v>
      </c>
      <c r="G217" s="558">
        <f t="shared" si="19"/>
        <v>733</v>
      </c>
      <c r="H217" s="558">
        <f t="shared" si="18"/>
        <v>182</v>
      </c>
      <c r="I217" s="559">
        <f t="shared" si="22"/>
        <v>7.6158493620976566E-3</v>
      </c>
    </row>
    <row r="218" spans="1:9" ht="14.25" customHeight="1">
      <c r="A218" s="834"/>
      <c r="B218" s="47" t="s">
        <v>279</v>
      </c>
      <c r="C218" s="47">
        <v>355</v>
      </c>
      <c r="D218" s="557">
        <v>2</v>
      </c>
      <c r="E218" s="558">
        <f t="shared" si="20"/>
        <v>710</v>
      </c>
      <c r="F218" s="558">
        <f t="shared" si="21"/>
        <v>100</v>
      </c>
      <c r="G218" s="558">
        <f t="shared" si="19"/>
        <v>733</v>
      </c>
      <c r="H218" s="558">
        <f t="shared" si="18"/>
        <v>182</v>
      </c>
      <c r="I218" s="559">
        <f t="shared" si="22"/>
        <v>5.3220994557965908E-3</v>
      </c>
    </row>
    <row r="219" spans="1:9" ht="14.25" customHeight="1">
      <c r="A219" s="834"/>
      <c r="B219" s="47" t="s">
        <v>280</v>
      </c>
      <c r="C219" s="47">
        <v>385</v>
      </c>
      <c r="D219" s="557">
        <v>2</v>
      </c>
      <c r="E219" s="558">
        <f t="shared" si="20"/>
        <v>770</v>
      </c>
      <c r="F219" s="558">
        <f t="shared" si="21"/>
        <v>100</v>
      </c>
      <c r="G219" s="558">
        <f t="shared" si="19"/>
        <v>733</v>
      </c>
      <c r="H219" s="558">
        <f t="shared" si="18"/>
        <v>182</v>
      </c>
      <c r="I219" s="559">
        <f t="shared" si="22"/>
        <v>5.7718543393850356E-3</v>
      </c>
    </row>
    <row r="220" spans="1:9" ht="14.25" customHeight="1">
      <c r="A220" s="834"/>
      <c r="B220" s="47" t="s">
        <v>281</v>
      </c>
      <c r="C220" s="47">
        <v>540</v>
      </c>
      <c r="D220" s="557">
        <v>2</v>
      </c>
      <c r="E220" s="558">
        <f t="shared" si="20"/>
        <v>1080</v>
      </c>
      <c r="F220" s="558">
        <f t="shared" si="21"/>
        <v>100</v>
      </c>
      <c r="G220" s="558">
        <f t="shared" si="19"/>
        <v>733</v>
      </c>
      <c r="H220" s="558">
        <f t="shared" si="18"/>
        <v>182</v>
      </c>
      <c r="I220" s="559">
        <f t="shared" si="22"/>
        <v>8.0955879045919981E-3</v>
      </c>
    </row>
    <row r="221" spans="1:9" ht="14.25" customHeight="1">
      <c r="A221" s="834"/>
      <c r="B221" s="47" t="s">
        <v>282</v>
      </c>
      <c r="C221" s="47">
        <v>465</v>
      </c>
      <c r="D221" s="557">
        <v>2</v>
      </c>
      <c r="E221" s="558">
        <f t="shared" si="20"/>
        <v>930</v>
      </c>
      <c r="F221" s="558">
        <f t="shared" si="21"/>
        <v>100</v>
      </c>
      <c r="G221" s="558">
        <f t="shared" si="19"/>
        <v>733</v>
      </c>
      <c r="H221" s="558">
        <f t="shared" si="18"/>
        <v>182</v>
      </c>
      <c r="I221" s="559">
        <f t="shared" si="22"/>
        <v>6.9712006956208867E-3</v>
      </c>
    </row>
    <row r="222" spans="1:9" ht="14.25" customHeight="1">
      <c r="A222" s="834"/>
      <c r="B222" s="51" t="s">
        <v>283</v>
      </c>
      <c r="C222" s="47">
        <v>2841</v>
      </c>
      <c r="D222" s="557">
        <v>2</v>
      </c>
      <c r="E222" s="558">
        <f t="shared" si="20"/>
        <v>5682</v>
      </c>
      <c r="F222" s="558">
        <f t="shared" si="21"/>
        <v>100</v>
      </c>
      <c r="G222" s="558">
        <f t="shared" si="19"/>
        <v>733</v>
      </c>
      <c r="H222" s="558">
        <f t="shared" si="18"/>
        <v>182</v>
      </c>
      <c r="I222" s="559">
        <f t="shared" si="22"/>
        <v>4.2591787475825676E-2</v>
      </c>
    </row>
    <row r="223" spans="1:9" ht="14.25" customHeight="1">
      <c r="A223" s="834"/>
      <c r="B223" s="47" t="s">
        <v>284</v>
      </c>
      <c r="C223" s="47">
        <v>170</v>
      </c>
      <c r="D223" s="557">
        <v>2</v>
      </c>
      <c r="E223" s="558">
        <f t="shared" si="20"/>
        <v>340</v>
      </c>
      <c r="F223" s="558">
        <f t="shared" si="21"/>
        <v>100</v>
      </c>
      <c r="G223" s="558">
        <f t="shared" si="19"/>
        <v>733</v>
      </c>
      <c r="H223" s="558">
        <f t="shared" si="18"/>
        <v>182</v>
      </c>
      <c r="I223" s="559">
        <f t="shared" si="22"/>
        <v>2.5486110070011845E-3</v>
      </c>
    </row>
    <row r="224" spans="1:9" ht="14.25" customHeight="1">
      <c r="A224" s="834"/>
      <c r="B224" s="47" t="s">
        <v>285</v>
      </c>
      <c r="C224" s="47">
        <v>254</v>
      </c>
      <c r="D224" s="557">
        <v>2</v>
      </c>
      <c r="E224" s="558">
        <f t="shared" si="20"/>
        <v>508</v>
      </c>
      <c r="F224" s="558">
        <f t="shared" si="21"/>
        <v>100</v>
      </c>
      <c r="G224" s="558">
        <f t="shared" si="19"/>
        <v>733</v>
      </c>
      <c r="H224" s="558">
        <f t="shared" si="18"/>
        <v>182</v>
      </c>
      <c r="I224" s="559">
        <f t="shared" si="22"/>
        <v>3.8079246810488283E-3</v>
      </c>
    </row>
    <row r="225" spans="1:9" ht="14.25" customHeight="1">
      <c r="A225" s="834"/>
      <c r="B225" s="47" t="s">
        <v>286</v>
      </c>
      <c r="C225" s="47">
        <v>75</v>
      </c>
      <c r="D225" s="557">
        <v>2</v>
      </c>
      <c r="E225" s="558">
        <f t="shared" si="20"/>
        <v>150</v>
      </c>
      <c r="F225" s="558">
        <f t="shared" si="21"/>
        <v>100</v>
      </c>
      <c r="G225" s="558">
        <f t="shared" si="19"/>
        <v>733</v>
      </c>
      <c r="H225" s="558">
        <f t="shared" si="18"/>
        <v>182</v>
      </c>
      <c r="I225" s="559">
        <f t="shared" si="22"/>
        <v>1.1243872089711107E-3</v>
      </c>
    </row>
    <row r="226" spans="1:9" ht="14.25" customHeight="1">
      <c r="A226" s="835"/>
      <c r="B226" s="47" t="s">
        <v>287</v>
      </c>
      <c r="C226" s="47">
        <v>115</v>
      </c>
      <c r="D226" s="557">
        <v>2</v>
      </c>
      <c r="E226" s="558">
        <f t="shared" si="20"/>
        <v>230</v>
      </c>
      <c r="F226" s="558">
        <f t="shared" si="21"/>
        <v>100</v>
      </c>
      <c r="G226" s="558">
        <f t="shared" si="19"/>
        <v>733</v>
      </c>
      <c r="H226" s="558">
        <f t="shared" si="18"/>
        <v>182</v>
      </c>
      <c r="I226" s="559">
        <f t="shared" si="22"/>
        <v>1.7240603870890365E-3</v>
      </c>
    </row>
    <row r="227" spans="1:9" ht="14.25" customHeight="1">
      <c r="A227" s="839" t="s">
        <v>325</v>
      </c>
      <c r="B227" s="47" t="s">
        <v>127</v>
      </c>
      <c r="C227" s="47">
        <v>210</v>
      </c>
      <c r="D227" s="557">
        <v>2</v>
      </c>
      <c r="E227" s="558">
        <f t="shared" si="20"/>
        <v>420</v>
      </c>
      <c r="F227" s="558">
        <f t="shared" si="21"/>
        <v>100</v>
      </c>
      <c r="G227" s="558">
        <f t="shared" si="19"/>
        <v>733</v>
      </c>
      <c r="H227" s="558">
        <f t="shared" si="18"/>
        <v>182</v>
      </c>
      <c r="I227" s="559">
        <f t="shared" si="22"/>
        <v>3.14828418511911E-3</v>
      </c>
    </row>
    <row r="228" spans="1:9" ht="14.25" customHeight="1">
      <c r="A228" s="840"/>
      <c r="B228" s="47" t="s">
        <v>288</v>
      </c>
      <c r="C228" s="47">
        <v>150</v>
      </c>
      <c r="D228" s="557">
        <v>2</v>
      </c>
      <c r="E228" s="558">
        <f t="shared" si="20"/>
        <v>300</v>
      </c>
      <c r="F228" s="558">
        <f t="shared" si="21"/>
        <v>100</v>
      </c>
      <c r="G228" s="558">
        <f t="shared" si="19"/>
        <v>733</v>
      </c>
      <c r="H228" s="558">
        <f t="shared" si="18"/>
        <v>182</v>
      </c>
      <c r="I228" s="559">
        <f t="shared" si="22"/>
        <v>2.2487744179422215E-3</v>
      </c>
    </row>
    <row r="229" spans="1:9" ht="14.25" customHeight="1">
      <c r="A229" s="840"/>
      <c r="B229" s="47" t="s">
        <v>289</v>
      </c>
      <c r="C229" s="47">
        <v>350</v>
      </c>
      <c r="D229" s="557">
        <v>2</v>
      </c>
      <c r="E229" s="558">
        <f t="shared" si="20"/>
        <v>700</v>
      </c>
      <c r="F229" s="558">
        <f t="shared" si="21"/>
        <v>100</v>
      </c>
      <c r="G229" s="558">
        <f t="shared" si="19"/>
        <v>733</v>
      </c>
      <c r="H229" s="558">
        <f t="shared" si="18"/>
        <v>182</v>
      </c>
      <c r="I229" s="559">
        <f t="shared" si="22"/>
        <v>5.2471403085318502E-3</v>
      </c>
    </row>
    <row r="230" spans="1:9" ht="14.25" customHeight="1">
      <c r="A230" s="841"/>
      <c r="B230" s="47" t="s">
        <v>117</v>
      </c>
      <c r="C230" s="47">
        <v>50</v>
      </c>
      <c r="D230" s="557">
        <v>2</v>
      </c>
      <c r="E230" s="558">
        <f t="shared" si="20"/>
        <v>100</v>
      </c>
      <c r="F230" s="558">
        <f t="shared" si="21"/>
        <v>100</v>
      </c>
      <c r="G230" s="558">
        <f t="shared" si="19"/>
        <v>733</v>
      </c>
      <c r="H230" s="558">
        <f t="shared" si="18"/>
        <v>182</v>
      </c>
      <c r="I230" s="559">
        <f t="shared" si="22"/>
        <v>7.4959147264740719E-4</v>
      </c>
    </row>
    <row r="231" spans="1:9" ht="14.25" customHeight="1">
      <c r="A231" s="833" t="s">
        <v>326</v>
      </c>
      <c r="B231" s="47" t="s">
        <v>290</v>
      </c>
      <c r="C231" s="47">
        <v>547</v>
      </c>
      <c r="D231" s="557">
        <v>2</v>
      </c>
      <c r="E231" s="558">
        <f t="shared" si="20"/>
        <v>1094</v>
      </c>
      <c r="F231" s="558">
        <f t="shared" si="21"/>
        <v>100</v>
      </c>
      <c r="G231" s="558">
        <f t="shared" si="19"/>
        <v>733</v>
      </c>
      <c r="H231" s="558">
        <f t="shared" si="18"/>
        <v>182</v>
      </c>
      <c r="I231" s="559">
        <f t="shared" si="22"/>
        <v>8.2005307107626338E-3</v>
      </c>
    </row>
    <row r="232" spans="1:9" ht="14.25" customHeight="1">
      <c r="A232" s="834"/>
      <c r="B232" s="47" t="s">
        <v>291</v>
      </c>
      <c r="C232" s="47">
        <v>202</v>
      </c>
      <c r="D232" s="557">
        <v>2</v>
      </c>
      <c r="E232" s="558">
        <f t="shared" si="20"/>
        <v>404</v>
      </c>
      <c r="F232" s="558">
        <f t="shared" si="21"/>
        <v>100</v>
      </c>
      <c r="G232" s="558">
        <f t="shared" si="19"/>
        <v>733</v>
      </c>
      <c r="H232" s="558">
        <f t="shared" si="18"/>
        <v>182</v>
      </c>
      <c r="I232" s="559">
        <f t="shared" si="22"/>
        <v>3.0283495494955251E-3</v>
      </c>
    </row>
    <row r="233" spans="1:9" ht="14.25" customHeight="1">
      <c r="A233" s="834"/>
      <c r="B233" s="47" t="s">
        <v>292</v>
      </c>
      <c r="C233" s="47">
        <v>118</v>
      </c>
      <c r="D233" s="557">
        <v>2</v>
      </c>
      <c r="E233" s="558">
        <f t="shared" si="20"/>
        <v>236</v>
      </c>
      <c r="F233" s="558">
        <f t="shared" si="21"/>
        <v>100</v>
      </c>
      <c r="G233" s="558">
        <f t="shared" si="19"/>
        <v>733</v>
      </c>
      <c r="H233" s="558">
        <f t="shared" si="18"/>
        <v>182</v>
      </c>
      <c r="I233" s="559">
        <f t="shared" si="22"/>
        <v>1.7690358754478808E-3</v>
      </c>
    </row>
    <row r="234" spans="1:9" ht="14.25" customHeight="1">
      <c r="A234" s="834"/>
      <c r="B234" s="47" t="s">
        <v>293</v>
      </c>
      <c r="C234" s="47">
        <v>120</v>
      </c>
      <c r="D234" s="557">
        <v>2</v>
      </c>
      <c r="E234" s="558">
        <f t="shared" si="20"/>
        <v>240</v>
      </c>
      <c r="F234" s="558">
        <f t="shared" si="21"/>
        <v>100</v>
      </c>
      <c r="G234" s="558">
        <f t="shared" si="19"/>
        <v>733</v>
      </c>
      <c r="H234" s="558">
        <f t="shared" si="18"/>
        <v>182</v>
      </c>
      <c r="I234" s="559">
        <f t="shared" si="22"/>
        <v>1.7990195343537772E-3</v>
      </c>
    </row>
    <row r="235" spans="1:9" ht="14.25" customHeight="1">
      <c r="A235" s="834"/>
      <c r="B235" s="47" t="s">
        <v>294</v>
      </c>
      <c r="C235" s="47">
        <v>300</v>
      </c>
      <c r="D235" s="557">
        <v>2</v>
      </c>
      <c r="E235" s="558">
        <f t="shared" si="20"/>
        <v>600</v>
      </c>
      <c r="F235" s="558">
        <f t="shared" si="21"/>
        <v>100</v>
      </c>
      <c r="G235" s="558">
        <f t="shared" si="19"/>
        <v>733</v>
      </c>
      <c r="H235" s="558">
        <f t="shared" si="18"/>
        <v>182</v>
      </c>
      <c r="I235" s="559">
        <f t="shared" si="22"/>
        <v>4.4975488358844429E-3</v>
      </c>
    </row>
    <row r="236" spans="1:9" ht="14.25" customHeight="1">
      <c r="A236" s="835"/>
      <c r="B236" s="47" t="s">
        <v>295</v>
      </c>
      <c r="C236" s="47">
        <v>120</v>
      </c>
      <c r="D236" s="557">
        <v>2</v>
      </c>
      <c r="E236" s="558">
        <f t="shared" si="20"/>
        <v>240</v>
      </c>
      <c r="F236" s="558">
        <f t="shared" si="21"/>
        <v>100</v>
      </c>
      <c r="G236" s="558">
        <f t="shared" si="19"/>
        <v>733</v>
      </c>
      <c r="H236" s="558">
        <f t="shared" si="18"/>
        <v>182</v>
      </c>
      <c r="I236" s="559">
        <f t="shared" si="22"/>
        <v>1.7990195343537772E-3</v>
      </c>
    </row>
    <row r="237" spans="1:9" ht="26.25" customHeight="1">
      <c r="A237" s="575" t="s">
        <v>327</v>
      </c>
      <c r="B237" s="47" t="s">
        <v>296</v>
      </c>
      <c r="C237" s="631">
        <v>11000</v>
      </c>
      <c r="D237" s="557">
        <v>2</v>
      </c>
      <c r="E237" s="558">
        <f t="shared" si="20"/>
        <v>22000</v>
      </c>
      <c r="F237" s="558">
        <f t="shared" si="21"/>
        <v>100</v>
      </c>
      <c r="G237" s="558">
        <f t="shared" si="19"/>
        <v>733</v>
      </c>
      <c r="H237" s="558">
        <f t="shared" si="18"/>
        <v>182</v>
      </c>
      <c r="I237" s="559">
        <f t="shared" si="22"/>
        <v>0.16491012398242957</v>
      </c>
    </row>
    <row r="238" spans="1:9" ht="23.25" customHeight="1">
      <c r="A238" s="575" t="s">
        <v>328</v>
      </c>
      <c r="B238" s="47" t="s">
        <v>297</v>
      </c>
      <c r="C238" s="48">
        <v>9355</v>
      </c>
      <c r="D238" s="557">
        <v>2</v>
      </c>
      <c r="E238" s="558">
        <f t="shared" si="20"/>
        <v>18710</v>
      </c>
      <c r="F238" s="558">
        <f t="shared" si="21"/>
        <v>100</v>
      </c>
      <c r="G238" s="558">
        <f t="shared" si="19"/>
        <v>733</v>
      </c>
      <c r="H238" s="558">
        <f t="shared" si="18"/>
        <v>182</v>
      </c>
      <c r="I238" s="559">
        <f t="shared" si="22"/>
        <v>0.14024856453232987</v>
      </c>
    </row>
    <row r="239" spans="1:9" ht="14.25" customHeight="1">
      <c r="A239" s="831" t="s">
        <v>329</v>
      </c>
      <c r="B239" s="832"/>
      <c r="C239" s="48">
        <v>3554</v>
      </c>
      <c r="D239" s="557">
        <v>2</v>
      </c>
      <c r="E239" s="558">
        <f t="shared" si="20"/>
        <v>7108</v>
      </c>
      <c r="F239" s="558">
        <f t="shared" si="21"/>
        <v>100</v>
      </c>
      <c r="G239" s="558">
        <f t="shared" si="19"/>
        <v>733</v>
      </c>
      <c r="H239" s="558">
        <f t="shared" si="18"/>
        <v>182</v>
      </c>
      <c r="I239" s="559">
        <f t="shared" si="22"/>
        <v>5.3280961875777702E-2</v>
      </c>
    </row>
    <row r="240" spans="1:9" ht="39" thickBot="1">
      <c r="A240" s="576" t="s">
        <v>330</v>
      </c>
      <c r="B240" s="464" t="s">
        <v>297</v>
      </c>
      <c r="C240" s="68">
        <v>15000</v>
      </c>
      <c r="D240" s="561">
        <v>2</v>
      </c>
      <c r="E240" s="562">
        <f t="shared" si="20"/>
        <v>30000</v>
      </c>
      <c r="F240" s="562">
        <f t="shared" si="21"/>
        <v>100</v>
      </c>
      <c r="G240" s="562">
        <f t="shared" si="19"/>
        <v>733</v>
      </c>
      <c r="H240" s="562">
        <f t="shared" si="18"/>
        <v>182</v>
      </c>
      <c r="I240" s="563">
        <f t="shared" si="22"/>
        <v>0.22487744179422214</v>
      </c>
    </row>
    <row r="241" spans="1:9" ht="21" customHeight="1" thickBot="1">
      <c r="A241" s="546" t="s">
        <v>4</v>
      </c>
      <c r="B241" s="548"/>
      <c r="C241" s="549">
        <f>SUM(C3:C240)</f>
        <v>231441</v>
      </c>
      <c r="D241" s="547"/>
      <c r="E241" s="549">
        <f>SUM(E3:E240)</f>
        <v>462882</v>
      </c>
      <c r="F241" s="550"/>
      <c r="G241" s="550"/>
      <c r="H241" s="550"/>
      <c r="I241" s="564">
        <f>(SUM(I3:I240))</f>
        <v>3.4697240004197689</v>
      </c>
    </row>
    <row r="242" spans="1:9">
      <c r="A242" s="565"/>
    </row>
    <row r="245" spans="1:9">
      <c r="A245" s="566"/>
      <c r="B245" s="566"/>
      <c r="C245" s="566"/>
      <c r="D245" s="566"/>
      <c r="E245" s="566"/>
      <c r="F245" s="566"/>
      <c r="G245" s="566"/>
      <c r="H245" s="566"/>
    </row>
    <row r="246" spans="1:9">
      <c r="B246" s="1"/>
    </row>
    <row r="247" spans="1:9">
      <c r="I247" s="567"/>
    </row>
  </sheetData>
  <mergeCells count="28">
    <mergeCell ref="A1:I1"/>
    <mergeCell ref="A96:A107"/>
    <mergeCell ref="A108:A109"/>
    <mergeCell ref="A110:A125"/>
    <mergeCell ref="A126:A153"/>
    <mergeCell ref="A4:A6"/>
    <mergeCell ref="A7:A15"/>
    <mergeCell ref="A17:A20"/>
    <mergeCell ref="A21:A26"/>
    <mergeCell ref="A27:A29"/>
    <mergeCell ref="A154:A159"/>
    <mergeCell ref="A30:A35"/>
    <mergeCell ref="A36:A41"/>
    <mergeCell ref="A42:A48"/>
    <mergeCell ref="A49:A52"/>
    <mergeCell ref="A53:A95"/>
    <mergeCell ref="A160:A174"/>
    <mergeCell ref="A175:A182"/>
    <mergeCell ref="A183:A189"/>
    <mergeCell ref="A190:A195"/>
    <mergeCell ref="A196:A198"/>
    <mergeCell ref="A239:B239"/>
    <mergeCell ref="A231:A236"/>
    <mergeCell ref="A199:A205"/>
    <mergeCell ref="A206:A211"/>
    <mergeCell ref="A212:A214"/>
    <mergeCell ref="A216:A226"/>
    <mergeCell ref="A227:A230"/>
  </mergeCells>
  <printOptions horizontalCentered="1"/>
  <pageMargins left="0.39370078740157483" right="0.39370078740157483" top="1.7921875" bottom="0.39370078740157483" header="0.39718750000000003" footer="0.31496062992125984"/>
  <pageSetup paperSize="9" scale="78" fitToWidth="0" fitToHeight="0" orientation="landscape" r:id="rId1"/>
  <headerFooter alignWithMargins="0">
    <oddHeader>&amp;L&amp;G&amp;C&amp;"Arial,Normal"&amp;12
Estado do Rio de Janeiro
&amp;"Arial,Negrito"PREFEITURA MUNICIPAL DE CARMO&amp;"Arial,Normal"
Secretaria Municipal de Meio Ambiente e Defesa Civil</oddHeader>
  </headerFooter>
  <rowBreaks count="3" manualBreakCount="3">
    <brk id="29" max="9" man="1"/>
    <brk id="54" max="9" man="1"/>
    <brk id="82" max="9"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Q32"/>
  <sheetViews>
    <sheetView view="pageBreakPreview" topLeftCell="A7" zoomScale="90" zoomScaleNormal="100" zoomScaleSheetLayoutView="90" workbookViewId="0">
      <selection activeCell="K32" sqref="K32"/>
    </sheetView>
  </sheetViews>
  <sheetFormatPr defaultRowHeight="12.75"/>
  <cols>
    <col min="1" max="1" width="4.28515625" style="470" customWidth="1"/>
    <col min="2" max="2" width="40" style="628" customWidth="1"/>
    <col min="3" max="3" width="12" style="470" customWidth="1"/>
    <col min="4" max="4" width="16.7109375" style="466" customWidth="1"/>
    <col min="5" max="5" width="17.85546875" style="466" customWidth="1"/>
    <col min="6" max="6" width="10.42578125" style="466" customWidth="1"/>
    <col min="7" max="7" width="13.85546875" style="466" customWidth="1"/>
    <col min="8" max="9" width="9.28515625" style="466" bestFit="1" customWidth="1"/>
    <col min="10" max="10" width="11.28515625" style="466" customWidth="1"/>
    <col min="11" max="11" width="9.28515625" style="466" bestFit="1" customWidth="1"/>
    <col min="12" max="12" width="9.85546875" style="466" bestFit="1" customWidth="1"/>
    <col min="13" max="13" width="12.28515625" style="466" customWidth="1"/>
    <col min="14" max="14" width="13.5703125" style="466" customWidth="1"/>
    <col min="15" max="15" width="0" style="466" hidden="1" customWidth="1"/>
    <col min="16" max="256" width="9.140625" style="466"/>
    <col min="257" max="257" width="7.140625" style="466" customWidth="1"/>
    <col min="258" max="258" width="50.85546875" style="466" customWidth="1"/>
    <col min="259" max="259" width="11.42578125" style="466" customWidth="1"/>
    <col min="260" max="260" width="16.7109375" style="466" customWidth="1"/>
    <col min="261" max="261" width="18.28515625" style="466" customWidth="1"/>
    <col min="262" max="262" width="10.42578125" style="466" customWidth="1"/>
    <col min="263" max="263" width="13.85546875" style="466" customWidth="1"/>
    <col min="264" max="267" width="9.28515625" style="466" bestFit="1" customWidth="1"/>
    <col min="268" max="268" width="9.85546875" style="466" bestFit="1" customWidth="1"/>
    <col min="269" max="269" width="12.28515625" style="466" customWidth="1"/>
    <col min="270" max="270" width="13.5703125" style="466" customWidth="1"/>
    <col min="271" max="512" width="9.140625" style="466"/>
    <col min="513" max="513" width="7.140625" style="466" customWidth="1"/>
    <col min="514" max="514" width="50.85546875" style="466" customWidth="1"/>
    <col min="515" max="515" width="11.42578125" style="466" customWidth="1"/>
    <col min="516" max="516" width="16.7109375" style="466" customWidth="1"/>
    <col min="517" max="517" width="18.28515625" style="466" customWidth="1"/>
    <col min="518" max="518" width="10.42578125" style="466" customWidth="1"/>
    <col min="519" max="519" width="13.85546875" style="466" customWidth="1"/>
    <col min="520" max="523" width="9.28515625" style="466" bestFit="1" customWidth="1"/>
    <col min="524" max="524" width="9.85546875" style="466" bestFit="1" customWidth="1"/>
    <col min="525" max="525" width="12.28515625" style="466" customWidth="1"/>
    <col min="526" max="526" width="13.5703125" style="466" customWidth="1"/>
    <col min="527" max="768" width="9.140625" style="466"/>
    <col min="769" max="769" width="7.140625" style="466" customWidth="1"/>
    <col min="770" max="770" width="50.85546875" style="466" customWidth="1"/>
    <col min="771" max="771" width="11.42578125" style="466" customWidth="1"/>
    <col min="772" max="772" width="16.7109375" style="466" customWidth="1"/>
    <col min="773" max="773" width="18.28515625" style="466" customWidth="1"/>
    <col min="774" max="774" width="10.42578125" style="466" customWidth="1"/>
    <col min="775" max="775" width="13.85546875" style="466" customWidth="1"/>
    <col min="776" max="779" width="9.28515625" style="466" bestFit="1" customWidth="1"/>
    <col min="780" max="780" width="9.85546875" style="466" bestFit="1" customWidth="1"/>
    <col min="781" max="781" width="12.28515625" style="466" customWidth="1"/>
    <col min="782" max="782" width="13.5703125" style="466" customWidth="1"/>
    <col min="783" max="1024" width="9.140625" style="466"/>
    <col min="1025" max="1025" width="7.140625" style="466" customWidth="1"/>
    <col min="1026" max="1026" width="50.85546875" style="466" customWidth="1"/>
    <col min="1027" max="1027" width="11.42578125" style="466" customWidth="1"/>
    <col min="1028" max="1028" width="16.7109375" style="466" customWidth="1"/>
    <col min="1029" max="1029" width="18.28515625" style="466" customWidth="1"/>
    <col min="1030" max="1030" width="10.42578125" style="466" customWidth="1"/>
    <col min="1031" max="1031" width="13.85546875" style="466" customWidth="1"/>
    <col min="1032" max="1035" width="9.28515625" style="466" bestFit="1" customWidth="1"/>
    <col min="1036" max="1036" width="9.85546875" style="466" bestFit="1" customWidth="1"/>
    <col min="1037" max="1037" width="12.28515625" style="466" customWidth="1"/>
    <col min="1038" max="1038" width="13.5703125" style="466" customWidth="1"/>
    <col min="1039" max="1280" width="9.140625" style="466"/>
    <col min="1281" max="1281" width="7.140625" style="466" customWidth="1"/>
    <col min="1282" max="1282" width="50.85546875" style="466" customWidth="1"/>
    <col min="1283" max="1283" width="11.42578125" style="466" customWidth="1"/>
    <col min="1284" max="1284" width="16.7109375" style="466" customWidth="1"/>
    <col min="1285" max="1285" width="18.28515625" style="466" customWidth="1"/>
    <col min="1286" max="1286" width="10.42578125" style="466" customWidth="1"/>
    <col min="1287" max="1287" width="13.85546875" style="466" customWidth="1"/>
    <col min="1288" max="1291" width="9.28515625" style="466" bestFit="1" customWidth="1"/>
    <col min="1292" max="1292" width="9.85546875" style="466" bestFit="1" customWidth="1"/>
    <col min="1293" max="1293" width="12.28515625" style="466" customWidth="1"/>
    <col min="1294" max="1294" width="13.5703125" style="466" customWidth="1"/>
    <col min="1295" max="1536" width="9.140625" style="466"/>
    <col min="1537" max="1537" width="7.140625" style="466" customWidth="1"/>
    <col min="1538" max="1538" width="50.85546875" style="466" customWidth="1"/>
    <col min="1539" max="1539" width="11.42578125" style="466" customWidth="1"/>
    <col min="1540" max="1540" width="16.7109375" style="466" customWidth="1"/>
    <col min="1541" max="1541" width="18.28515625" style="466" customWidth="1"/>
    <col min="1542" max="1542" width="10.42578125" style="466" customWidth="1"/>
    <col min="1543" max="1543" width="13.85546875" style="466" customWidth="1"/>
    <col min="1544" max="1547" width="9.28515625" style="466" bestFit="1" customWidth="1"/>
    <col min="1548" max="1548" width="9.85546875" style="466" bestFit="1" customWidth="1"/>
    <col min="1549" max="1549" width="12.28515625" style="466" customWidth="1"/>
    <col min="1550" max="1550" width="13.5703125" style="466" customWidth="1"/>
    <col min="1551" max="1792" width="9.140625" style="466"/>
    <col min="1793" max="1793" width="7.140625" style="466" customWidth="1"/>
    <col min="1794" max="1794" width="50.85546875" style="466" customWidth="1"/>
    <col min="1795" max="1795" width="11.42578125" style="466" customWidth="1"/>
    <col min="1796" max="1796" width="16.7109375" style="466" customWidth="1"/>
    <col min="1797" max="1797" width="18.28515625" style="466" customWidth="1"/>
    <col min="1798" max="1798" width="10.42578125" style="466" customWidth="1"/>
    <col min="1799" max="1799" width="13.85546875" style="466" customWidth="1"/>
    <col min="1800" max="1803" width="9.28515625" style="466" bestFit="1" customWidth="1"/>
    <col min="1804" max="1804" width="9.85546875" style="466" bestFit="1" customWidth="1"/>
    <col min="1805" max="1805" width="12.28515625" style="466" customWidth="1"/>
    <col min="1806" max="1806" width="13.5703125" style="466" customWidth="1"/>
    <col min="1807" max="2048" width="9.140625" style="466"/>
    <col min="2049" max="2049" width="7.140625" style="466" customWidth="1"/>
    <col min="2050" max="2050" width="50.85546875" style="466" customWidth="1"/>
    <col min="2051" max="2051" width="11.42578125" style="466" customWidth="1"/>
    <col min="2052" max="2052" width="16.7109375" style="466" customWidth="1"/>
    <col min="2053" max="2053" width="18.28515625" style="466" customWidth="1"/>
    <col min="2054" max="2054" width="10.42578125" style="466" customWidth="1"/>
    <col min="2055" max="2055" width="13.85546875" style="466" customWidth="1"/>
    <col min="2056" max="2059" width="9.28515625" style="466" bestFit="1" customWidth="1"/>
    <col min="2060" max="2060" width="9.85546875" style="466" bestFit="1" customWidth="1"/>
    <col min="2061" max="2061" width="12.28515625" style="466" customWidth="1"/>
    <col min="2062" max="2062" width="13.5703125" style="466" customWidth="1"/>
    <col min="2063" max="2304" width="9.140625" style="466"/>
    <col min="2305" max="2305" width="7.140625" style="466" customWidth="1"/>
    <col min="2306" max="2306" width="50.85546875" style="466" customWidth="1"/>
    <col min="2307" max="2307" width="11.42578125" style="466" customWidth="1"/>
    <col min="2308" max="2308" width="16.7109375" style="466" customWidth="1"/>
    <col min="2309" max="2309" width="18.28515625" style="466" customWidth="1"/>
    <col min="2310" max="2310" width="10.42578125" style="466" customWidth="1"/>
    <col min="2311" max="2311" width="13.85546875" style="466" customWidth="1"/>
    <col min="2312" max="2315" width="9.28515625" style="466" bestFit="1" customWidth="1"/>
    <col min="2316" max="2316" width="9.85546875" style="466" bestFit="1" customWidth="1"/>
    <col min="2317" max="2317" width="12.28515625" style="466" customWidth="1"/>
    <col min="2318" max="2318" width="13.5703125" style="466" customWidth="1"/>
    <col min="2319" max="2560" width="9.140625" style="466"/>
    <col min="2561" max="2561" width="7.140625" style="466" customWidth="1"/>
    <col min="2562" max="2562" width="50.85546875" style="466" customWidth="1"/>
    <col min="2563" max="2563" width="11.42578125" style="466" customWidth="1"/>
    <col min="2564" max="2564" width="16.7109375" style="466" customWidth="1"/>
    <col min="2565" max="2565" width="18.28515625" style="466" customWidth="1"/>
    <col min="2566" max="2566" width="10.42578125" style="466" customWidth="1"/>
    <col min="2567" max="2567" width="13.85546875" style="466" customWidth="1"/>
    <col min="2568" max="2571" width="9.28515625" style="466" bestFit="1" customWidth="1"/>
    <col min="2572" max="2572" width="9.85546875" style="466" bestFit="1" customWidth="1"/>
    <col min="2573" max="2573" width="12.28515625" style="466" customWidth="1"/>
    <col min="2574" max="2574" width="13.5703125" style="466" customWidth="1"/>
    <col min="2575" max="2816" width="9.140625" style="466"/>
    <col min="2817" max="2817" width="7.140625" style="466" customWidth="1"/>
    <col min="2818" max="2818" width="50.85546875" style="466" customWidth="1"/>
    <col min="2819" max="2819" width="11.42578125" style="466" customWidth="1"/>
    <col min="2820" max="2820" width="16.7109375" style="466" customWidth="1"/>
    <col min="2821" max="2821" width="18.28515625" style="466" customWidth="1"/>
    <col min="2822" max="2822" width="10.42578125" style="466" customWidth="1"/>
    <col min="2823" max="2823" width="13.85546875" style="466" customWidth="1"/>
    <col min="2824" max="2827" width="9.28515625" style="466" bestFit="1" customWidth="1"/>
    <col min="2828" max="2828" width="9.85546875" style="466" bestFit="1" customWidth="1"/>
    <col min="2829" max="2829" width="12.28515625" style="466" customWidth="1"/>
    <col min="2830" max="2830" width="13.5703125" style="466" customWidth="1"/>
    <col min="2831" max="3072" width="9.140625" style="466"/>
    <col min="3073" max="3073" width="7.140625" style="466" customWidth="1"/>
    <col min="3074" max="3074" width="50.85546875" style="466" customWidth="1"/>
    <col min="3075" max="3075" width="11.42578125" style="466" customWidth="1"/>
    <col min="3076" max="3076" width="16.7109375" style="466" customWidth="1"/>
    <col min="3077" max="3077" width="18.28515625" style="466" customWidth="1"/>
    <col min="3078" max="3078" width="10.42578125" style="466" customWidth="1"/>
    <col min="3079" max="3079" width="13.85546875" style="466" customWidth="1"/>
    <col min="3080" max="3083" width="9.28515625" style="466" bestFit="1" customWidth="1"/>
    <col min="3084" max="3084" width="9.85546875" style="466" bestFit="1" customWidth="1"/>
    <col min="3085" max="3085" width="12.28515625" style="466" customWidth="1"/>
    <col min="3086" max="3086" width="13.5703125" style="466" customWidth="1"/>
    <col min="3087" max="3328" width="9.140625" style="466"/>
    <col min="3329" max="3329" width="7.140625" style="466" customWidth="1"/>
    <col min="3330" max="3330" width="50.85546875" style="466" customWidth="1"/>
    <col min="3331" max="3331" width="11.42578125" style="466" customWidth="1"/>
    <col min="3332" max="3332" width="16.7109375" style="466" customWidth="1"/>
    <col min="3333" max="3333" width="18.28515625" style="466" customWidth="1"/>
    <col min="3334" max="3334" width="10.42578125" style="466" customWidth="1"/>
    <col min="3335" max="3335" width="13.85546875" style="466" customWidth="1"/>
    <col min="3336" max="3339" width="9.28515625" style="466" bestFit="1" customWidth="1"/>
    <col min="3340" max="3340" width="9.85546875" style="466" bestFit="1" customWidth="1"/>
    <col min="3341" max="3341" width="12.28515625" style="466" customWidth="1"/>
    <col min="3342" max="3342" width="13.5703125" style="466" customWidth="1"/>
    <col min="3343" max="3584" width="9.140625" style="466"/>
    <col min="3585" max="3585" width="7.140625" style="466" customWidth="1"/>
    <col min="3586" max="3586" width="50.85546875" style="466" customWidth="1"/>
    <col min="3587" max="3587" width="11.42578125" style="466" customWidth="1"/>
    <col min="3588" max="3588" width="16.7109375" style="466" customWidth="1"/>
    <col min="3589" max="3589" width="18.28515625" style="466" customWidth="1"/>
    <col min="3590" max="3590" width="10.42578125" style="466" customWidth="1"/>
    <col min="3591" max="3591" width="13.85546875" style="466" customWidth="1"/>
    <col min="3592" max="3595" width="9.28515625" style="466" bestFit="1" customWidth="1"/>
    <col min="3596" max="3596" width="9.85546875" style="466" bestFit="1" customWidth="1"/>
    <col min="3597" max="3597" width="12.28515625" style="466" customWidth="1"/>
    <col min="3598" max="3598" width="13.5703125" style="466" customWidth="1"/>
    <col min="3599" max="3840" width="9.140625" style="466"/>
    <col min="3841" max="3841" width="7.140625" style="466" customWidth="1"/>
    <col min="3842" max="3842" width="50.85546875" style="466" customWidth="1"/>
    <col min="3843" max="3843" width="11.42578125" style="466" customWidth="1"/>
    <col min="3844" max="3844" width="16.7109375" style="466" customWidth="1"/>
    <col min="3845" max="3845" width="18.28515625" style="466" customWidth="1"/>
    <col min="3846" max="3846" width="10.42578125" style="466" customWidth="1"/>
    <col min="3847" max="3847" width="13.85546875" style="466" customWidth="1"/>
    <col min="3848" max="3851" width="9.28515625" style="466" bestFit="1" customWidth="1"/>
    <col min="3852" max="3852" width="9.85546875" style="466" bestFit="1" customWidth="1"/>
    <col min="3853" max="3853" width="12.28515625" style="466" customWidth="1"/>
    <col min="3854" max="3854" width="13.5703125" style="466" customWidth="1"/>
    <col min="3855" max="4096" width="9.140625" style="466"/>
    <col min="4097" max="4097" width="7.140625" style="466" customWidth="1"/>
    <col min="4098" max="4098" width="50.85546875" style="466" customWidth="1"/>
    <col min="4099" max="4099" width="11.42578125" style="466" customWidth="1"/>
    <col min="4100" max="4100" width="16.7109375" style="466" customWidth="1"/>
    <col min="4101" max="4101" width="18.28515625" style="466" customWidth="1"/>
    <col min="4102" max="4102" width="10.42578125" style="466" customWidth="1"/>
    <col min="4103" max="4103" width="13.85546875" style="466" customWidth="1"/>
    <col min="4104" max="4107" width="9.28515625" style="466" bestFit="1" customWidth="1"/>
    <col min="4108" max="4108" width="9.85546875" style="466" bestFit="1" customWidth="1"/>
    <col min="4109" max="4109" width="12.28515625" style="466" customWidth="1"/>
    <col min="4110" max="4110" width="13.5703125" style="466" customWidth="1"/>
    <col min="4111" max="4352" width="9.140625" style="466"/>
    <col min="4353" max="4353" width="7.140625" style="466" customWidth="1"/>
    <col min="4354" max="4354" width="50.85546875" style="466" customWidth="1"/>
    <col min="4355" max="4355" width="11.42578125" style="466" customWidth="1"/>
    <col min="4356" max="4356" width="16.7109375" style="466" customWidth="1"/>
    <col min="4357" max="4357" width="18.28515625" style="466" customWidth="1"/>
    <col min="4358" max="4358" width="10.42578125" style="466" customWidth="1"/>
    <col min="4359" max="4359" width="13.85546875" style="466" customWidth="1"/>
    <col min="4360" max="4363" width="9.28515625" style="466" bestFit="1" customWidth="1"/>
    <col min="4364" max="4364" width="9.85546875" style="466" bestFit="1" customWidth="1"/>
    <col min="4365" max="4365" width="12.28515625" style="466" customWidth="1"/>
    <col min="4366" max="4366" width="13.5703125" style="466" customWidth="1"/>
    <col min="4367" max="4608" width="9.140625" style="466"/>
    <col min="4609" max="4609" width="7.140625" style="466" customWidth="1"/>
    <col min="4610" max="4610" width="50.85546875" style="466" customWidth="1"/>
    <col min="4611" max="4611" width="11.42578125" style="466" customWidth="1"/>
    <col min="4612" max="4612" width="16.7109375" style="466" customWidth="1"/>
    <col min="4613" max="4613" width="18.28515625" style="466" customWidth="1"/>
    <col min="4614" max="4614" width="10.42578125" style="466" customWidth="1"/>
    <col min="4615" max="4615" width="13.85546875" style="466" customWidth="1"/>
    <col min="4616" max="4619" width="9.28515625" style="466" bestFit="1" customWidth="1"/>
    <col min="4620" max="4620" width="9.85546875" style="466" bestFit="1" customWidth="1"/>
    <col min="4621" max="4621" width="12.28515625" style="466" customWidth="1"/>
    <col min="4622" max="4622" width="13.5703125" style="466" customWidth="1"/>
    <col min="4623" max="4864" width="9.140625" style="466"/>
    <col min="4865" max="4865" width="7.140625" style="466" customWidth="1"/>
    <col min="4866" max="4866" width="50.85546875" style="466" customWidth="1"/>
    <col min="4867" max="4867" width="11.42578125" style="466" customWidth="1"/>
    <col min="4868" max="4868" width="16.7109375" style="466" customWidth="1"/>
    <col min="4869" max="4869" width="18.28515625" style="466" customWidth="1"/>
    <col min="4870" max="4870" width="10.42578125" style="466" customWidth="1"/>
    <col min="4871" max="4871" width="13.85546875" style="466" customWidth="1"/>
    <col min="4872" max="4875" width="9.28515625" style="466" bestFit="1" customWidth="1"/>
    <col min="4876" max="4876" width="9.85546875" style="466" bestFit="1" customWidth="1"/>
    <col min="4877" max="4877" width="12.28515625" style="466" customWidth="1"/>
    <col min="4878" max="4878" width="13.5703125" style="466" customWidth="1"/>
    <col min="4879" max="5120" width="9.140625" style="466"/>
    <col min="5121" max="5121" width="7.140625" style="466" customWidth="1"/>
    <col min="5122" max="5122" width="50.85546875" style="466" customWidth="1"/>
    <col min="5123" max="5123" width="11.42578125" style="466" customWidth="1"/>
    <col min="5124" max="5124" width="16.7109375" style="466" customWidth="1"/>
    <col min="5125" max="5125" width="18.28515625" style="466" customWidth="1"/>
    <col min="5126" max="5126" width="10.42578125" style="466" customWidth="1"/>
    <col min="5127" max="5127" width="13.85546875" style="466" customWidth="1"/>
    <col min="5128" max="5131" width="9.28515625" style="466" bestFit="1" customWidth="1"/>
    <col min="5132" max="5132" width="9.85546875" style="466" bestFit="1" customWidth="1"/>
    <col min="5133" max="5133" width="12.28515625" style="466" customWidth="1"/>
    <col min="5134" max="5134" width="13.5703125" style="466" customWidth="1"/>
    <col min="5135" max="5376" width="9.140625" style="466"/>
    <col min="5377" max="5377" width="7.140625" style="466" customWidth="1"/>
    <col min="5378" max="5378" width="50.85546875" style="466" customWidth="1"/>
    <col min="5379" max="5379" width="11.42578125" style="466" customWidth="1"/>
    <col min="5380" max="5380" width="16.7109375" style="466" customWidth="1"/>
    <col min="5381" max="5381" width="18.28515625" style="466" customWidth="1"/>
    <col min="5382" max="5382" width="10.42578125" style="466" customWidth="1"/>
    <col min="5383" max="5383" width="13.85546875" style="466" customWidth="1"/>
    <col min="5384" max="5387" width="9.28515625" style="466" bestFit="1" customWidth="1"/>
    <col min="5388" max="5388" width="9.85546875" style="466" bestFit="1" customWidth="1"/>
    <col min="5389" max="5389" width="12.28515625" style="466" customWidth="1"/>
    <col min="5390" max="5390" width="13.5703125" style="466" customWidth="1"/>
    <col min="5391" max="5632" width="9.140625" style="466"/>
    <col min="5633" max="5633" width="7.140625" style="466" customWidth="1"/>
    <col min="5634" max="5634" width="50.85546875" style="466" customWidth="1"/>
    <col min="5635" max="5635" width="11.42578125" style="466" customWidth="1"/>
    <col min="5636" max="5636" width="16.7109375" style="466" customWidth="1"/>
    <col min="5637" max="5637" width="18.28515625" style="466" customWidth="1"/>
    <col min="5638" max="5638" width="10.42578125" style="466" customWidth="1"/>
    <col min="5639" max="5639" width="13.85546875" style="466" customWidth="1"/>
    <col min="5640" max="5643" width="9.28515625" style="466" bestFit="1" customWidth="1"/>
    <col min="5644" max="5644" width="9.85546875" style="466" bestFit="1" customWidth="1"/>
    <col min="5645" max="5645" width="12.28515625" style="466" customWidth="1"/>
    <col min="5646" max="5646" width="13.5703125" style="466" customWidth="1"/>
    <col min="5647" max="5888" width="9.140625" style="466"/>
    <col min="5889" max="5889" width="7.140625" style="466" customWidth="1"/>
    <col min="5890" max="5890" width="50.85546875" style="466" customWidth="1"/>
    <col min="5891" max="5891" width="11.42578125" style="466" customWidth="1"/>
    <col min="5892" max="5892" width="16.7109375" style="466" customWidth="1"/>
    <col min="5893" max="5893" width="18.28515625" style="466" customWidth="1"/>
    <col min="5894" max="5894" width="10.42578125" style="466" customWidth="1"/>
    <col min="5895" max="5895" width="13.85546875" style="466" customWidth="1"/>
    <col min="5896" max="5899" width="9.28515625" style="466" bestFit="1" customWidth="1"/>
    <col min="5900" max="5900" width="9.85546875" style="466" bestFit="1" customWidth="1"/>
    <col min="5901" max="5901" width="12.28515625" style="466" customWidth="1"/>
    <col min="5902" max="5902" width="13.5703125" style="466" customWidth="1"/>
    <col min="5903" max="6144" width="9.140625" style="466"/>
    <col min="6145" max="6145" width="7.140625" style="466" customWidth="1"/>
    <col min="6146" max="6146" width="50.85546875" style="466" customWidth="1"/>
    <col min="6147" max="6147" width="11.42578125" style="466" customWidth="1"/>
    <col min="6148" max="6148" width="16.7109375" style="466" customWidth="1"/>
    <col min="6149" max="6149" width="18.28515625" style="466" customWidth="1"/>
    <col min="6150" max="6150" width="10.42578125" style="466" customWidth="1"/>
    <col min="6151" max="6151" width="13.85546875" style="466" customWidth="1"/>
    <col min="6152" max="6155" width="9.28515625" style="466" bestFit="1" customWidth="1"/>
    <col min="6156" max="6156" width="9.85546875" style="466" bestFit="1" customWidth="1"/>
    <col min="6157" max="6157" width="12.28515625" style="466" customWidth="1"/>
    <col min="6158" max="6158" width="13.5703125" style="466" customWidth="1"/>
    <col min="6159" max="6400" width="9.140625" style="466"/>
    <col min="6401" max="6401" width="7.140625" style="466" customWidth="1"/>
    <col min="6402" max="6402" width="50.85546875" style="466" customWidth="1"/>
    <col min="6403" max="6403" width="11.42578125" style="466" customWidth="1"/>
    <col min="6404" max="6404" width="16.7109375" style="466" customWidth="1"/>
    <col min="6405" max="6405" width="18.28515625" style="466" customWidth="1"/>
    <col min="6406" max="6406" width="10.42578125" style="466" customWidth="1"/>
    <col min="6407" max="6407" width="13.85546875" style="466" customWidth="1"/>
    <col min="6408" max="6411" width="9.28515625" style="466" bestFit="1" customWidth="1"/>
    <col min="6412" max="6412" width="9.85546875" style="466" bestFit="1" customWidth="1"/>
    <col min="6413" max="6413" width="12.28515625" style="466" customWidth="1"/>
    <col min="6414" max="6414" width="13.5703125" style="466" customWidth="1"/>
    <col min="6415" max="6656" width="9.140625" style="466"/>
    <col min="6657" max="6657" width="7.140625" style="466" customWidth="1"/>
    <col min="6658" max="6658" width="50.85546875" style="466" customWidth="1"/>
    <col min="6659" max="6659" width="11.42578125" style="466" customWidth="1"/>
    <col min="6660" max="6660" width="16.7109375" style="466" customWidth="1"/>
    <col min="6661" max="6661" width="18.28515625" style="466" customWidth="1"/>
    <col min="6662" max="6662" width="10.42578125" style="466" customWidth="1"/>
    <col min="6663" max="6663" width="13.85546875" style="466" customWidth="1"/>
    <col min="6664" max="6667" width="9.28515625" style="466" bestFit="1" customWidth="1"/>
    <col min="6668" max="6668" width="9.85546875" style="466" bestFit="1" customWidth="1"/>
    <col min="6669" max="6669" width="12.28515625" style="466" customWidth="1"/>
    <col min="6670" max="6670" width="13.5703125" style="466" customWidth="1"/>
    <col min="6671" max="6912" width="9.140625" style="466"/>
    <col min="6913" max="6913" width="7.140625" style="466" customWidth="1"/>
    <col min="6914" max="6914" width="50.85546875" style="466" customWidth="1"/>
    <col min="6915" max="6915" width="11.42578125" style="466" customWidth="1"/>
    <col min="6916" max="6916" width="16.7109375" style="466" customWidth="1"/>
    <col min="6917" max="6917" width="18.28515625" style="466" customWidth="1"/>
    <col min="6918" max="6918" width="10.42578125" style="466" customWidth="1"/>
    <col min="6919" max="6919" width="13.85546875" style="466" customWidth="1"/>
    <col min="6920" max="6923" width="9.28515625" style="466" bestFit="1" customWidth="1"/>
    <col min="6924" max="6924" width="9.85546875" style="466" bestFit="1" customWidth="1"/>
    <col min="6925" max="6925" width="12.28515625" style="466" customWidth="1"/>
    <col min="6926" max="6926" width="13.5703125" style="466" customWidth="1"/>
    <col min="6927" max="7168" width="9.140625" style="466"/>
    <col min="7169" max="7169" width="7.140625" style="466" customWidth="1"/>
    <col min="7170" max="7170" width="50.85546875" style="466" customWidth="1"/>
    <col min="7171" max="7171" width="11.42578125" style="466" customWidth="1"/>
    <col min="7172" max="7172" width="16.7109375" style="466" customWidth="1"/>
    <col min="7173" max="7173" width="18.28515625" style="466" customWidth="1"/>
    <col min="7174" max="7174" width="10.42578125" style="466" customWidth="1"/>
    <col min="7175" max="7175" width="13.85546875" style="466" customWidth="1"/>
    <col min="7176" max="7179" width="9.28515625" style="466" bestFit="1" customWidth="1"/>
    <col min="7180" max="7180" width="9.85546875" style="466" bestFit="1" customWidth="1"/>
    <col min="7181" max="7181" width="12.28515625" style="466" customWidth="1"/>
    <col min="7182" max="7182" width="13.5703125" style="466" customWidth="1"/>
    <col min="7183" max="7424" width="9.140625" style="466"/>
    <col min="7425" max="7425" width="7.140625" style="466" customWidth="1"/>
    <col min="7426" max="7426" width="50.85546875" style="466" customWidth="1"/>
    <col min="7427" max="7427" width="11.42578125" style="466" customWidth="1"/>
    <col min="7428" max="7428" width="16.7109375" style="466" customWidth="1"/>
    <col min="7429" max="7429" width="18.28515625" style="466" customWidth="1"/>
    <col min="7430" max="7430" width="10.42578125" style="466" customWidth="1"/>
    <col min="7431" max="7431" width="13.85546875" style="466" customWidth="1"/>
    <col min="7432" max="7435" width="9.28515625" style="466" bestFit="1" customWidth="1"/>
    <col min="7436" max="7436" width="9.85546875" style="466" bestFit="1" customWidth="1"/>
    <col min="7437" max="7437" width="12.28515625" style="466" customWidth="1"/>
    <col min="7438" max="7438" width="13.5703125" style="466" customWidth="1"/>
    <col min="7439" max="7680" width="9.140625" style="466"/>
    <col min="7681" max="7681" width="7.140625" style="466" customWidth="1"/>
    <col min="7682" max="7682" width="50.85546875" style="466" customWidth="1"/>
    <col min="7683" max="7683" width="11.42578125" style="466" customWidth="1"/>
    <col min="7684" max="7684" width="16.7109375" style="466" customWidth="1"/>
    <col min="7685" max="7685" width="18.28515625" style="466" customWidth="1"/>
    <col min="7686" max="7686" width="10.42578125" style="466" customWidth="1"/>
    <col min="7687" max="7687" width="13.85546875" style="466" customWidth="1"/>
    <col min="7688" max="7691" width="9.28515625" style="466" bestFit="1" customWidth="1"/>
    <col min="7692" max="7692" width="9.85546875" style="466" bestFit="1" customWidth="1"/>
    <col min="7693" max="7693" width="12.28515625" style="466" customWidth="1"/>
    <col min="7694" max="7694" width="13.5703125" style="466" customWidth="1"/>
    <col min="7695" max="7936" width="9.140625" style="466"/>
    <col min="7937" max="7937" width="7.140625" style="466" customWidth="1"/>
    <col min="7938" max="7938" width="50.85546875" style="466" customWidth="1"/>
    <col min="7939" max="7939" width="11.42578125" style="466" customWidth="1"/>
    <col min="7940" max="7940" width="16.7109375" style="466" customWidth="1"/>
    <col min="7941" max="7941" width="18.28515625" style="466" customWidth="1"/>
    <col min="7942" max="7942" width="10.42578125" style="466" customWidth="1"/>
    <col min="7943" max="7943" width="13.85546875" style="466" customWidth="1"/>
    <col min="7944" max="7947" width="9.28515625" style="466" bestFit="1" customWidth="1"/>
    <col min="7948" max="7948" width="9.85546875" style="466" bestFit="1" customWidth="1"/>
    <col min="7949" max="7949" width="12.28515625" style="466" customWidth="1"/>
    <col min="7950" max="7950" width="13.5703125" style="466" customWidth="1"/>
    <col min="7951" max="8192" width="9.140625" style="466"/>
    <col min="8193" max="8193" width="7.140625" style="466" customWidth="1"/>
    <col min="8194" max="8194" width="50.85546875" style="466" customWidth="1"/>
    <col min="8195" max="8195" width="11.42578125" style="466" customWidth="1"/>
    <col min="8196" max="8196" width="16.7109375" style="466" customWidth="1"/>
    <col min="8197" max="8197" width="18.28515625" style="466" customWidth="1"/>
    <col min="8198" max="8198" width="10.42578125" style="466" customWidth="1"/>
    <col min="8199" max="8199" width="13.85546875" style="466" customWidth="1"/>
    <col min="8200" max="8203" width="9.28515625" style="466" bestFit="1" customWidth="1"/>
    <col min="8204" max="8204" width="9.85546875" style="466" bestFit="1" customWidth="1"/>
    <col min="8205" max="8205" width="12.28515625" style="466" customWidth="1"/>
    <col min="8206" max="8206" width="13.5703125" style="466" customWidth="1"/>
    <col min="8207" max="8448" width="9.140625" style="466"/>
    <col min="8449" max="8449" width="7.140625" style="466" customWidth="1"/>
    <col min="8450" max="8450" width="50.85546875" style="466" customWidth="1"/>
    <col min="8451" max="8451" width="11.42578125" style="466" customWidth="1"/>
    <col min="8452" max="8452" width="16.7109375" style="466" customWidth="1"/>
    <col min="8453" max="8453" width="18.28515625" style="466" customWidth="1"/>
    <col min="8454" max="8454" width="10.42578125" style="466" customWidth="1"/>
    <col min="8455" max="8455" width="13.85546875" style="466" customWidth="1"/>
    <col min="8456" max="8459" width="9.28515625" style="466" bestFit="1" customWidth="1"/>
    <col min="8460" max="8460" width="9.85546875" style="466" bestFit="1" customWidth="1"/>
    <col min="8461" max="8461" width="12.28515625" style="466" customWidth="1"/>
    <col min="8462" max="8462" width="13.5703125" style="466" customWidth="1"/>
    <col min="8463" max="8704" width="9.140625" style="466"/>
    <col min="8705" max="8705" width="7.140625" style="466" customWidth="1"/>
    <col min="8706" max="8706" width="50.85546875" style="466" customWidth="1"/>
    <col min="8707" max="8707" width="11.42578125" style="466" customWidth="1"/>
    <col min="8708" max="8708" width="16.7109375" style="466" customWidth="1"/>
    <col min="8709" max="8709" width="18.28515625" style="466" customWidth="1"/>
    <col min="8710" max="8710" width="10.42578125" style="466" customWidth="1"/>
    <col min="8711" max="8711" width="13.85546875" style="466" customWidth="1"/>
    <col min="8712" max="8715" width="9.28515625" style="466" bestFit="1" customWidth="1"/>
    <col min="8716" max="8716" width="9.85546875" style="466" bestFit="1" customWidth="1"/>
    <col min="8717" max="8717" width="12.28515625" style="466" customWidth="1"/>
    <col min="8718" max="8718" width="13.5703125" style="466" customWidth="1"/>
    <col min="8719" max="8960" width="9.140625" style="466"/>
    <col min="8961" max="8961" width="7.140625" style="466" customWidth="1"/>
    <col min="8962" max="8962" width="50.85546875" style="466" customWidth="1"/>
    <col min="8963" max="8963" width="11.42578125" style="466" customWidth="1"/>
    <col min="8964" max="8964" width="16.7109375" style="466" customWidth="1"/>
    <col min="8965" max="8965" width="18.28515625" style="466" customWidth="1"/>
    <col min="8966" max="8966" width="10.42578125" style="466" customWidth="1"/>
    <col min="8967" max="8967" width="13.85546875" style="466" customWidth="1"/>
    <col min="8968" max="8971" width="9.28515625" style="466" bestFit="1" customWidth="1"/>
    <col min="8972" max="8972" width="9.85546875" style="466" bestFit="1" customWidth="1"/>
    <col min="8973" max="8973" width="12.28515625" style="466" customWidth="1"/>
    <col min="8974" max="8974" width="13.5703125" style="466" customWidth="1"/>
    <col min="8975" max="9216" width="9.140625" style="466"/>
    <col min="9217" max="9217" width="7.140625" style="466" customWidth="1"/>
    <col min="9218" max="9218" width="50.85546875" style="466" customWidth="1"/>
    <col min="9219" max="9219" width="11.42578125" style="466" customWidth="1"/>
    <col min="9220" max="9220" width="16.7109375" style="466" customWidth="1"/>
    <col min="9221" max="9221" width="18.28515625" style="466" customWidth="1"/>
    <col min="9222" max="9222" width="10.42578125" style="466" customWidth="1"/>
    <col min="9223" max="9223" width="13.85546875" style="466" customWidth="1"/>
    <col min="9224" max="9227" width="9.28515625" style="466" bestFit="1" customWidth="1"/>
    <col min="9228" max="9228" width="9.85546875" style="466" bestFit="1" customWidth="1"/>
    <col min="9229" max="9229" width="12.28515625" style="466" customWidth="1"/>
    <col min="9230" max="9230" width="13.5703125" style="466" customWidth="1"/>
    <col min="9231" max="9472" width="9.140625" style="466"/>
    <col min="9473" max="9473" width="7.140625" style="466" customWidth="1"/>
    <col min="9474" max="9474" width="50.85546875" style="466" customWidth="1"/>
    <col min="9475" max="9475" width="11.42578125" style="466" customWidth="1"/>
    <col min="9476" max="9476" width="16.7109375" style="466" customWidth="1"/>
    <col min="9477" max="9477" width="18.28515625" style="466" customWidth="1"/>
    <col min="9478" max="9478" width="10.42578125" style="466" customWidth="1"/>
    <col min="9479" max="9479" width="13.85546875" style="466" customWidth="1"/>
    <col min="9480" max="9483" width="9.28515625" style="466" bestFit="1" customWidth="1"/>
    <col min="9484" max="9484" width="9.85546875" style="466" bestFit="1" customWidth="1"/>
    <col min="9485" max="9485" width="12.28515625" style="466" customWidth="1"/>
    <col min="9486" max="9486" width="13.5703125" style="466" customWidth="1"/>
    <col min="9487" max="9728" width="9.140625" style="466"/>
    <col min="9729" max="9729" width="7.140625" style="466" customWidth="1"/>
    <col min="9730" max="9730" width="50.85546875" style="466" customWidth="1"/>
    <col min="9731" max="9731" width="11.42578125" style="466" customWidth="1"/>
    <col min="9732" max="9732" width="16.7109375" style="466" customWidth="1"/>
    <col min="9733" max="9733" width="18.28515625" style="466" customWidth="1"/>
    <col min="9734" max="9734" width="10.42578125" style="466" customWidth="1"/>
    <col min="9735" max="9735" width="13.85546875" style="466" customWidth="1"/>
    <col min="9736" max="9739" width="9.28515625" style="466" bestFit="1" customWidth="1"/>
    <col min="9740" max="9740" width="9.85546875" style="466" bestFit="1" customWidth="1"/>
    <col min="9741" max="9741" width="12.28515625" style="466" customWidth="1"/>
    <col min="9742" max="9742" width="13.5703125" style="466" customWidth="1"/>
    <col min="9743" max="9984" width="9.140625" style="466"/>
    <col min="9985" max="9985" width="7.140625" style="466" customWidth="1"/>
    <col min="9986" max="9986" width="50.85546875" style="466" customWidth="1"/>
    <col min="9987" max="9987" width="11.42578125" style="466" customWidth="1"/>
    <col min="9988" max="9988" width="16.7109375" style="466" customWidth="1"/>
    <col min="9989" max="9989" width="18.28515625" style="466" customWidth="1"/>
    <col min="9990" max="9990" width="10.42578125" style="466" customWidth="1"/>
    <col min="9991" max="9991" width="13.85546875" style="466" customWidth="1"/>
    <col min="9992" max="9995" width="9.28515625" style="466" bestFit="1" customWidth="1"/>
    <col min="9996" max="9996" width="9.85546875" style="466" bestFit="1" customWidth="1"/>
    <col min="9997" max="9997" width="12.28515625" style="466" customWidth="1"/>
    <col min="9998" max="9998" width="13.5703125" style="466" customWidth="1"/>
    <col min="9999" max="10240" width="9.140625" style="466"/>
    <col min="10241" max="10241" width="7.140625" style="466" customWidth="1"/>
    <col min="10242" max="10242" width="50.85546875" style="466" customWidth="1"/>
    <col min="10243" max="10243" width="11.42578125" style="466" customWidth="1"/>
    <col min="10244" max="10244" width="16.7109375" style="466" customWidth="1"/>
    <col min="10245" max="10245" width="18.28515625" style="466" customWidth="1"/>
    <col min="10246" max="10246" width="10.42578125" style="466" customWidth="1"/>
    <col min="10247" max="10247" width="13.85546875" style="466" customWidth="1"/>
    <col min="10248" max="10251" width="9.28515625" style="466" bestFit="1" customWidth="1"/>
    <col min="10252" max="10252" width="9.85546875" style="466" bestFit="1" customWidth="1"/>
    <col min="10253" max="10253" width="12.28515625" style="466" customWidth="1"/>
    <col min="10254" max="10254" width="13.5703125" style="466" customWidth="1"/>
    <col min="10255" max="10496" width="9.140625" style="466"/>
    <col min="10497" max="10497" width="7.140625" style="466" customWidth="1"/>
    <col min="10498" max="10498" width="50.85546875" style="466" customWidth="1"/>
    <col min="10499" max="10499" width="11.42578125" style="466" customWidth="1"/>
    <col min="10500" max="10500" width="16.7109375" style="466" customWidth="1"/>
    <col min="10501" max="10501" width="18.28515625" style="466" customWidth="1"/>
    <col min="10502" max="10502" width="10.42578125" style="466" customWidth="1"/>
    <col min="10503" max="10503" width="13.85546875" style="466" customWidth="1"/>
    <col min="10504" max="10507" width="9.28515625" style="466" bestFit="1" customWidth="1"/>
    <col min="10508" max="10508" width="9.85546875" style="466" bestFit="1" customWidth="1"/>
    <col min="10509" max="10509" width="12.28515625" style="466" customWidth="1"/>
    <col min="10510" max="10510" width="13.5703125" style="466" customWidth="1"/>
    <col min="10511" max="10752" width="9.140625" style="466"/>
    <col min="10753" max="10753" width="7.140625" style="466" customWidth="1"/>
    <col min="10754" max="10754" width="50.85546875" style="466" customWidth="1"/>
    <col min="10755" max="10755" width="11.42578125" style="466" customWidth="1"/>
    <col min="10756" max="10756" width="16.7109375" style="466" customWidth="1"/>
    <col min="10757" max="10757" width="18.28515625" style="466" customWidth="1"/>
    <col min="10758" max="10758" width="10.42578125" style="466" customWidth="1"/>
    <col min="10759" max="10759" width="13.85546875" style="466" customWidth="1"/>
    <col min="10760" max="10763" width="9.28515625" style="466" bestFit="1" customWidth="1"/>
    <col min="10764" max="10764" width="9.85546875" style="466" bestFit="1" customWidth="1"/>
    <col min="10765" max="10765" width="12.28515625" style="466" customWidth="1"/>
    <col min="10766" max="10766" width="13.5703125" style="466" customWidth="1"/>
    <col min="10767" max="11008" width="9.140625" style="466"/>
    <col min="11009" max="11009" width="7.140625" style="466" customWidth="1"/>
    <col min="11010" max="11010" width="50.85546875" style="466" customWidth="1"/>
    <col min="11011" max="11011" width="11.42578125" style="466" customWidth="1"/>
    <col min="11012" max="11012" width="16.7109375" style="466" customWidth="1"/>
    <col min="11013" max="11013" width="18.28515625" style="466" customWidth="1"/>
    <col min="11014" max="11014" width="10.42578125" style="466" customWidth="1"/>
    <col min="11015" max="11015" width="13.85546875" style="466" customWidth="1"/>
    <col min="11016" max="11019" width="9.28515625" style="466" bestFit="1" customWidth="1"/>
    <col min="11020" max="11020" width="9.85546875" style="466" bestFit="1" customWidth="1"/>
    <col min="11021" max="11021" width="12.28515625" style="466" customWidth="1"/>
    <col min="11022" max="11022" width="13.5703125" style="466" customWidth="1"/>
    <col min="11023" max="11264" width="9.140625" style="466"/>
    <col min="11265" max="11265" width="7.140625" style="466" customWidth="1"/>
    <col min="11266" max="11266" width="50.85546875" style="466" customWidth="1"/>
    <col min="11267" max="11267" width="11.42578125" style="466" customWidth="1"/>
    <col min="11268" max="11268" width="16.7109375" style="466" customWidth="1"/>
    <col min="11269" max="11269" width="18.28515625" style="466" customWidth="1"/>
    <col min="11270" max="11270" width="10.42578125" style="466" customWidth="1"/>
    <col min="11271" max="11271" width="13.85546875" style="466" customWidth="1"/>
    <col min="11272" max="11275" width="9.28515625" style="466" bestFit="1" customWidth="1"/>
    <col min="11276" max="11276" width="9.85546875" style="466" bestFit="1" customWidth="1"/>
    <col min="11277" max="11277" width="12.28515625" style="466" customWidth="1"/>
    <col min="11278" max="11278" width="13.5703125" style="466" customWidth="1"/>
    <col min="11279" max="11520" width="9.140625" style="466"/>
    <col min="11521" max="11521" width="7.140625" style="466" customWidth="1"/>
    <col min="11522" max="11522" width="50.85546875" style="466" customWidth="1"/>
    <col min="11523" max="11523" width="11.42578125" style="466" customWidth="1"/>
    <col min="11524" max="11524" width="16.7109375" style="466" customWidth="1"/>
    <col min="11525" max="11525" width="18.28515625" style="466" customWidth="1"/>
    <col min="11526" max="11526" width="10.42578125" style="466" customWidth="1"/>
    <col min="11527" max="11527" width="13.85546875" style="466" customWidth="1"/>
    <col min="11528" max="11531" width="9.28515625" style="466" bestFit="1" customWidth="1"/>
    <col min="11532" max="11532" width="9.85546875" style="466" bestFit="1" customWidth="1"/>
    <col min="11533" max="11533" width="12.28515625" style="466" customWidth="1"/>
    <col min="11534" max="11534" width="13.5703125" style="466" customWidth="1"/>
    <col min="11535" max="11776" width="9.140625" style="466"/>
    <col min="11777" max="11777" width="7.140625" style="466" customWidth="1"/>
    <col min="11778" max="11778" width="50.85546875" style="466" customWidth="1"/>
    <col min="11779" max="11779" width="11.42578125" style="466" customWidth="1"/>
    <col min="11780" max="11780" width="16.7109375" style="466" customWidth="1"/>
    <col min="11781" max="11781" width="18.28515625" style="466" customWidth="1"/>
    <col min="11782" max="11782" width="10.42578125" style="466" customWidth="1"/>
    <col min="11783" max="11783" width="13.85546875" style="466" customWidth="1"/>
    <col min="11784" max="11787" width="9.28515625" style="466" bestFit="1" customWidth="1"/>
    <col min="11788" max="11788" width="9.85546875" style="466" bestFit="1" customWidth="1"/>
    <col min="11789" max="11789" width="12.28515625" style="466" customWidth="1"/>
    <col min="11790" max="11790" width="13.5703125" style="466" customWidth="1"/>
    <col min="11791" max="12032" width="9.140625" style="466"/>
    <col min="12033" max="12033" width="7.140625" style="466" customWidth="1"/>
    <col min="12034" max="12034" width="50.85546875" style="466" customWidth="1"/>
    <col min="12035" max="12035" width="11.42578125" style="466" customWidth="1"/>
    <col min="12036" max="12036" width="16.7109375" style="466" customWidth="1"/>
    <col min="12037" max="12037" width="18.28515625" style="466" customWidth="1"/>
    <col min="12038" max="12038" width="10.42578125" style="466" customWidth="1"/>
    <col min="12039" max="12039" width="13.85546875" style="466" customWidth="1"/>
    <col min="12040" max="12043" width="9.28515625" style="466" bestFit="1" customWidth="1"/>
    <col min="12044" max="12044" width="9.85546875" style="466" bestFit="1" customWidth="1"/>
    <col min="12045" max="12045" width="12.28515625" style="466" customWidth="1"/>
    <col min="12046" max="12046" width="13.5703125" style="466" customWidth="1"/>
    <col min="12047" max="12288" width="9.140625" style="466"/>
    <col min="12289" max="12289" width="7.140625" style="466" customWidth="1"/>
    <col min="12290" max="12290" width="50.85546875" style="466" customWidth="1"/>
    <col min="12291" max="12291" width="11.42578125" style="466" customWidth="1"/>
    <col min="12292" max="12292" width="16.7109375" style="466" customWidth="1"/>
    <col min="12293" max="12293" width="18.28515625" style="466" customWidth="1"/>
    <col min="12294" max="12294" width="10.42578125" style="466" customWidth="1"/>
    <col min="12295" max="12295" width="13.85546875" style="466" customWidth="1"/>
    <col min="12296" max="12299" width="9.28515625" style="466" bestFit="1" customWidth="1"/>
    <col min="12300" max="12300" width="9.85546875" style="466" bestFit="1" customWidth="1"/>
    <col min="12301" max="12301" width="12.28515625" style="466" customWidth="1"/>
    <col min="12302" max="12302" width="13.5703125" style="466" customWidth="1"/>
    <col min="12303" max="12544" width="9.140625" style="466"/>
    <col min="12545" max="12545" width="7.140625" style="466" customWidth="1"/>
    <col min="12546" max="12546" width="50.85546875" style="466" customWidth="1"/>
    <col min="12547" max="12547" width="11.42578125" style="466" customWidth="1"/>
    <col min="12548" max="12548" width="16.7109375" style="466" customWidth="1"/>
    <col min="12549" max="12549" width="18.28515625" style="466" customWidth="1"/>
    <col min="12550" max="12550" width="10.42578125" style="466" customWidth="1"/>
    <col min="12551" max="12551" width="13.85546875" style="466" customWidth="1"/>
    <col min="12552" max="12555" width="9.28515625" style="466" bestFit="1" customWidth="1"/>
    <col min="12556" max="12556" width="9.85546875" style="466" bestFit="1" customWidth="1"/>
    <col min="12557" max="12557" width="12.28515625" style="466" customWidth="1"/>
    <col min="12558" max="12558" width="13.5703125" style="466" customWidth="1"/>
    <col min="12559" max="12800" width="9.140625" style="466"/>
    <col min="12801" max="12801" width="7.140625" style="466" customWidth="1"/>
    <col min="12802" max="12802" width="50.85546875" style="466" customWidth="1"/>
    <col min="12803" max="12803" width="11.42578125" style="466" customWidth="1"/>
    <col min="12804" max="12804" width="16.7109375" style="466" customWidth="1"/>
    <col min="12805" max="12805" width="18.28515625" style="466" customWidth="1"/>
    <col min="12806" max="12806" width="10.42578125" style="466" customWidth="1"/>
    <col min="12807" max="12807" width="13.85546875" style="466" customWidth="1"/>
    <col min="12808" max="12811" width="9.28515625" style="466" bestFit="1" customWidth="1"/>
    <col min="12812" max="12812" width="9.85546875" style="466" bestFit="1" customWidth="1"/>
    <col min="12813" max="12813" width="12.28515625" style="466" customWidth="1"/>
    <col min="12814" max="12814" width="13.5703125" style="466" customWidth="1"/>
    <col min="12815" max="13056" width="9.140625" style="466"/>
    <col min="13057" max="13057" width="7.140625" style="466" customWidth="1"/>
    <col min="13058" max="13058" width="50.85546875" style="466" customWidth="1"/>
    <col min="13059" max="13059" width="11.42578125" style="466" customWidth="1"/>
    <col min="13060" max="13060" width="16.7109375" style="466" customWidth="1"/>
    <col min="13061" max="13061" width="18.28515625" style="466" customWidth="1"/>
    <col min="13062" max="13062" width="10.42578125" style="466" customWidth="1"/>
    <col min="13063" max="13063" width="13.85546875" style="466" customWidth="1"/>
    <col min="13064" max="13067" width="9.28515625" style="466" bestFit="1" customWidth="1"/>
    <col min="13068" max="13068" width="9.85546875" style="466" bestFit="1" customWidth="1"/>
    <col min="13069" max="13069" width="12.28515625" style="466" customWidth="1"/>
    <col min="13070" max="13070" width="13.5703125" style="466" customWidth="1"/>
    <col min="13071" max="13312" width="9.140625" style="466"/>
    <col min="13313" max="13313" width="7.140625" style="466" customWidth="1"/>
    <col min="13314" max="13314" width="50.85546875" style="466" customWidth="1"/>
    <col min="13315" max="13315" width="11.42578125" style="466" customWidth="1"/>
    <col min="13316" max="13316" width="16.7109375" style="466" customWidth="1"/>
    <col min="13317" max="13317" width="18.28515625" style="466" customWidth="1"/>
    <col min="13318" max="13318" width="10.42578125" style="466" customWidth="1"/>
    <col min="13319" max="13319" width="13.85546875" style="466" customWidth="1"/>
    <col min="13320" max="13323" width="9.28515625" style="466" bestFit="1" customWidth="1"/>
    <col min="13324" max="13324" width="9.85546875" style="466" bestFit="1" customWidth="1"/>
    <col min="13325" max="13325" width="12.28515625" style="466" customWidth="1"/>
    <col min="13326" max="13326" width="13.5703125" style="466" customWidth="1"/>
    <col min="13327" max="13568" width="9.140625" style="466"/>
    <col min="13569" max="13569" width="7.140625" style="466" customWidth="1"/>
    <col min="13570" max="13570" width="50.85546875" style="466" customWidth="1"/>
    <col min="13571" max="13571" width="11.42578125" style="466" customWidth="1"/>
    <col min="13572" max="13572" width="16.7109375" style="466" customWidth="1"/>
    <col min="13573" max="13573" width="18.28515625" style="466" customWidth="1"/>
    <col min="13574" max="13574" width="10.42578125" style="466" customWidth="1"/>
    <col min="13575" max="13575" width="13.85546875" style="466" customWidth="1"/>
    <col min="13576" max="13579" width="9.28515625" style="466" bestFit="1" customWidth="1"/>
    <col min="13580" max="13580" width="9.85546875" style="466" bestFit="1" customWidth="1"/>
    <col min="13581" max="13581" width="12.28515625" style="466" customWidth="1"/>
    <col min="13582" max="13582" width="13.5703125" style="466" customWidth="1"/>
    <col min="13583" max="13824" width="9.140625" style="466"/>
    <col min="13825" max="13825" width="7.140625" style="466" customWidth="1"/>
    <col min="13826" max="13826" width="50.85546875" style="466" customWidth="1"/>
    <col min="13827" max="13827" width="11.42578125" style="466" customWidth="1"/>
    <col min="13828" max="13828" width="16.7109375" style="466" customWidth="1"/>
    <col min="13829" max="13829" width="18.28515625" style="466" customWidth="1"/>
    <col min="13830" max="13830" width="10.42578125" style="466" customWidth="1"/>
    <col min="13831" max="13831" width="13.85546875" style="466" customWidth="1"/>
    <col min="13832" max="13835" width="9.28515625" style="466" bestFit="1" customWidth="1"/>
    <col min="13836" max="13836" width="9.85546875" style="466" bestFit="1" customWidth="1"/>
    <col min="13837" max="13837" width="12.28515625" style="466" customWidth="1"/>
    <col min="13838" max="13838" width="13.5703125" style="466" customWidth="1"/>
    <col min="13839" max="14080" width="9.140625" style="466"/>
    <col min="14081" max="14081" width="7.140625" style="466" customWidth="1"/>
    <col min="14082" max="14082" width="50.85546875" style="466" customWidth="1"/>
    <col min="14083" max="14083" width="11.42578125" style="466" customWidth="1"/>
    <col min="14084" max="14084" width="16.7109375" style="466" customWidth="1"/>
    <col min="14085" max="14085" width="18.28515625" style="466" customWidth="1"/>
    <col min="14086" max="14086" width="10.42578125" style="466" customWidth="1"/>
    <col min="14087" max="14087" width="13.85546875" style="466" customWidth="1"/>
    <col min="14088" max="14091" width="9.28515625" style="466" bestFit="1" customWidth="1"/>
    <col min="14092" max="14092" width="9.85546875" style="466" bestFit="1" customWidth="1"/>
    <col min="14093" max="14093" width="12.28515625" style="466" customWidth="1"/>
    <col min="14094" max="14094" width="13.5703125" style="466" customWidth="1"/>
    <col min="14095" max="14336" width="9.140625" style="466"/>
    <col min="14337" max="14337" width="7.140625" style="466" customWidth="1"/>
    <col min="14338" max="14338" width="50.85546875" style="466" customWidth="1"/>
    <col min="14339" max="14339" width="11.42578125" style="466" customWidth="1"/>
    <col min="14340" max="14340" width="16.7109375" style="466" customWidth="1"/>
    <col min="14341" max="14341" width="18.28515625" style="466" customWidth="1"/>
    <col min="14342" max="14342" width="10.42578125" style="466" customWidth="1"/>
    <col min="14343" max="14343" width="13.85546875" style="466" customWidth="1"/>
    <col min="14344" max="14347" width="9.28515625" style="466" bestFit="1" customWidth="1"/>
    <col min="14348" max="14348" width="9.85546875" style="466" bestFit="1" customWidth="1"/>
    <col min="14349" max="14349" width="12.28515625" style="466" customWidth="1"/>
    <col min="14350" max="14350" width="13.5703125" style="466" customWidth="1"/>
    <col min="14351" max="14592" width="9.140625" style="466"/>
    <col min="14593" max="14593" width="7.140625" style="466" customWidth="1"/>
    <col min="14594" max="14594" width="50.85546875" style="466" customWidth="1"/>
    <col min="14595" max="14595" width="11.42578125" style="466" customWidth="1"/>
    <col min="14596" max="14596" width="16.7109375" style="466" customWidth="1"/>
    <col min="14597" max="14597" width="18.28515625" style="466" customWidth="1"/>
    <col min="14598" max="14598" width="10.42578125" style="466" customWidth="1"/>
    <col min="14599" max="14599" width="13.85546875" style="466" customWidth="1"/>
    <col min="14600" max="14603" width="9.28515625" style="466" bestFit="1" customWidth="1"/>
    <col min="14604" max="14604" width="9.85546875" style="466" bestFit="1" customWidth="1"/>
    <col min="14605" max="14605" width="12.28515625" style="466" customWidth="1"/>
    <col min="14606" max="14606" width="13.5703125" style="466" customWidth="1"/>
    <col min="14607" max="14848" width="9.140625" style="466"/>
    <col min="14849" max="14849" width="7.140625" style="466" customWidth="1"/>
    <col min="14850" max="14850" width="50.85546875" style="466" customWidth="1"/>
    <col min="14851" max="14851" width="11.42578125" style="466" customWidth="1"/>
    <col min="14852" max="14852" width="16.7109375" style="466" customWidth="1"/>
    <col min="14853" max="14853" width="18.28515625" style="466" customWidth="1"/>
    <col min="14854" max="14854" width="10.42578125" style="466" customWidth="1"/>
    <col min="14855" max="14855" width="13.85546875" style="466" customWidth="1"/>
    <col min="14856" max="14859" width="9.28515625" style="466" bestFit="1" customWidth="1"/>
    <col min="14860" max="14860" width="9.85546875" style="466" bestFit="1" customWidth="1"/>
    <col min="14861" max="14861" width="12.28515625" style="466" customWidth="1"/>
    <col min="14862" max="14862" width="13.5703125" style="466" customWidth="1"/>
    <col min="14863" max="15104" width="9.140625" style="466"/>
    <col min="15105" max="15105" width="7.140625" style="466" customWidth="1"/>
    <col min="15106" max="15106" width="50.85546875" style="466" customWidth="1"/>
    <col min="15107" max="15107" width="11.42578125" style="466" customWidth="1"/>
    <col min="15108" max="15108" width="16.7109375" style="466" customWidth="1"/>
    <col min="15109" max="15109" width="18.28515625" style="466" customWidth="1"/>
    <col min="15110" max="15110" width="10.42578125" style="466" customWidth="1"/>
    <col min="15111" max="15111" width="13.85546875" style="466" customWidth="1"/>
    <col min="15112" max="15115" width="9.28515625" style="466" bestFit="1" customWidth="1"/>
    <col min="15116" max="15116" width="9.85546875" style="466" bestFit="1" customWidth="1"/>
    <col min="15117" max="15117" width="12.28515625" style="466" customWidth="1"/>
    <col min="15118" max="15118" width="13.5703125" style="466" customWidth="1"/>
    <col min="15119" max="15360" width="9.140625" style="466"/>
    <col min="15361" max="15361" width="7.140625" style="466" customWidth="1"/>
    <col min="15362" max="15362" width="50.85546875" style="466" customWidth="1"/>
    <col min="15363" max="15363" width="11.42578125" style="466" customWidth="1"/>
    <col min="15364" max="15364" width="16.7109375" style="466" customWidth="1"/>
    <col min="15365" max="15365" width="18.28515625" style="466" customWidth="1"/>
    <col min="15366" max="15366" width="10.42578125" style="466" customWidth="1"/>
    <col min="15367" max="15367" width="13.85546875" style="466" customWidth="1"/>
    <col min="15368" max="15371" width="9.28515625" style="466" bestFit="1" customWidth="1"/>
    <col min="15372" max="15372" width="9.85546875" style="466" bestFit="1" customWidth="1"/>
    <col min="15373" max="15373" width="12.28515625" style="466" customWidth="1"/>
    <col min="15374" max="15374" width="13.5703125" style="466" customWidth="1"/>
    <col min="15375" max="15616" width="9.140625" style="466"/>
    <col min="15617" max="15617" width="7.140625" style="466" customWidth="1"/>
    <col min="15618" max="15618" width="50.85546875" style="466" customWidth="1"/>
    <col min="15619" max="15619" width="11.42578125" style="466" customWidth="1"/>
    <col min="15620" max="15620" width="16.7109375" style="466" customWidth="1"/>
    <col min="15621" max="15621" width="18.28515625" style="466" customWidth="1"/>
    <col min="15622" max="15622" width="10.42578125" style="466" customWidth="1"/>
    <col min="15623" max="15623" width="13.85546875" style="466" customWidth="1"/>
    <col min="15624" max="15627" width="9.28515625" style="466" bestFit="1" customWidth="1"/>
    <col min="15628" max="15628" width="9.85546875" style="466" bestFit="1" customWidth="1"/>
    <col min="15629" max="15629" width="12.28515625" style="466" customWidth="1"/>
    <col min="15630" max="15630" width="13.5703125" style="466" customWidth="1"/>
    <col min="15631" max="15872" width="9.140625" style="466"/>
    <col min="15873" max="15873" width="7.140625" style="466" customWidth="1"/>
    <col min="15874" max="15874" width="50.85546875" style="466" customWidth="1"/>
    <col min="15875" max="15875" width="11.42578125" style="466" customWidth="1"/>
    <col min="15876" max="15876" width="16.7109375" style="466" customWidth="1"/>
    <col min="15877" max="15877" width="18.28515625" style="466" customWidth="1"/>
    <col min="15878" max="15878" width="10.42578125" style="466" customWidth="1"/>
    <col min="15879" max="15879" width="13.85546875" style="466" customWidth="1"/>
    <col min="15880" max="15883" width="9.28515625" style="466" bestFit="1" customWidth="1"/>
    <col min="15884" max="15884" width="9.85546875" style="466" bestFit="1" customWidth="1"/>
    <col min="15885" max="15885" width="12.28515625" style="466" customWidth="1"/>
    <col min="15886" max="15886" width="13.5703125" style="466" customWidth="1"/>
    <col min="15887" max="16128" width="9.140625" style="466"/>
    <col min="16129" max="16129" width="7.140625" style="466" customWidth="1"/>
    <col min="16130" max="16130" width="50.85546875" style="466" customWidth="1"/>
    <col min="16131" max="16131" width="11.42578125" style="466" customWidth="1"/>
    <col min="16132" max="16132" width="16.7109375" style="466" customWidth="1"/>
    <col min="16133" max="16133" width="18.28515625" style="466" customWidth="1"/>
    <col min="16134" max="16134" width="10.42578125" style="466" customWidth="1"/>
    <col min="16135" max="16135" width="13.85546875" style="466" customWidth="1"/>
    <col min="16136" max="16139" width="9.28515625" style="466" bestFit="1" customWidth="1"/>
    <col min="16140" max="16140" width="9.85546875" style="466" bestFit="1" customWidth="1"/>
    <col min="16141" max="16141" width="12.28515625" style="466" customWidth="1"/>
    <col min="16142" max="16142" width="13.5703125" style="466" customWidth="1"/>
    <col min="16143" max="16384" width="9.140625" style="466"/>
  </cols>
  <sheetData>
    <row r="1" spans="1:15" s="470" customFormat="1" ht="48.75" customHeight="1">
      <c r="A1" s="849" t="s">
        <v>822</v>
      </c>
      <c r="B1" s="849"/>
      <c r="C1" s="849"/>
      <c r="D1" s="849"/>
      <c r="E1" s="849"/>
      <c r="F1" s="849"/>
      <c r="G1" s="849"/>
      <c r="H1" s="849"/>
      <c r="I1" s="849"/>
      <c r="J1" s="849"/>
      <c r="K1" s="849"/>
      <c r="L1" s="849"/>
      <c r="M1" s="849"/>
      <c r="N1" s="849"/>
    </row>
    <row r="2" spans="1:15" ht="63.75">
      <c r="A2" s="594"/>
      <c r="B2" s="594"/>
      <c r="C2" s="594" t="s">
        <v>710</v>
      </c>
      <c r="D2" s="594" t="s">
        <v>711</v>
      </c>
      <c r="E2" s="594" t="s">
        <v>712</v>
      </c>
      <c r="F2" s="594" t="s">
        <v>713</v>
      </c>
      <c r="G2" s="594" t="s">
        <v>714</v>
      </c>
      <c r="H2" s="594" t="s">
        <v>715</v>
      </c>
      <c r="I2" s="594" t="s">
        <v>716</v>
      </c>
      <c r="J2" s="594" t="s">
        <v>717</v>
      </c>
      <c r="K2" s="594" t="s">
        <v>718</v>
      </c>
      <c r="L2" s="594" t="s">
        <v>719</v>
      </c>
      <c r="M2" s="595" t="s">
        <v>720</v>
      </c>
      <c r="N2" s="596" t="s">
        <v>721</v>
      </c>
    </row>
    <row r="3" spans="1:15">
      <c r="A3" s="594"/>
      <c r="B3" s="594"/>
      <c r="C3" s="594"/>
      <c r="D3" s="594"/>
      <c r="E3" s="594"/>
      <c r="F3" s="594"/>
      <c r="G3" s="594"/>
      <c r="H3" s="594"/>
      <c r="I3" s="594"/>
      <c r="J3" s="594"/>
      <c r="K3" s="594"/>
      <c r="L3" s="594"/>
      <c r="M3" s="595"/>
      <c r="N3" s="596"/>
    </row>
    <row r="4" spans="1:15" s="602" customFormat="1" ht="30" customHeight="1">
      <c r="A4" s="597">
        <v>1</v>
      </c>
      <c r="B4" s="598" t="s">
        <v>722</v>
      </c>
      <c r="C4" s="599">
        <f>TRUNC('MO - ENTULHO'!C241/1000,2)*1</f>
        <v>231.44</v>
      </c>
      <c r="D4" s="599">
        <f>'ROTA ENTULHO'!C277*2*2</f>
        <v>75.724137931034505</v>
      </c>
      <c r="E4" s="600">
        <v>30</v>
      </c>
      <c r="F4" s="600">
        <f>60*(C4/E4)</f>
        <v>462.88</v>
      </c>
      <c r="G4" s="600">
        <v>10</v>
      </c>
      <c r="H4" s="600">
        <f>60*(D4/E4)</f>
        <v>151.44827586206901</v>
      </c>
      <c r="I4" s="600">
        <f>60*(D4/E4)</f>
        <v>151.44827586206901</v>
      </c>
      <c r="J4" s="600">
        <f>+ROUNDUP((7/0.76)*2,0)</f>
        <v>19</v>
      </c>
      <c r="K4" s="600">
        <v>30</v>
      </c>
      <c r="L4" s="600">
        <f>+K4+J4+I4+H4+G4+F4</f>
        <v>824.77655172413802</v>
      </c>
      <c r="M4" s="599">
        <f>L4/60</f>
        <v>13.746275862068966</v>
      </c>
      <c r="N4" s="601">
        <f>M4/7</f>
        <v>1.9637536945812808</v>
      </c>
      <c r="O4" s="602">
        <f>N4*208</f>
        <v>408.46076847290641</v>
      </c>
    </row>
    <row r="5" spans="1:15">
      <c r="A5" s="603"/>
      <c r="B5" s="604"/>
      <c r="C5" s="603"/>
      <c r="D5" s="603"/>
      <c r="E5" s="603"/>
      <c r="F5" s="603"/>
      <c r="G5" s="605">
        <f t="shared" ref="G5:N5" si="0">SUM(G4:G4)</f>
        <v>10</v>
      </c>
      <c r="H5" s="605">
        <f t="shared" si="0"/>
        <v>151.44827586206901</v>
      </c>
      <c r="I5" s="605">
        <f t="shared" si="0"/>
        <v>151.44827586206901</v>
      </c>
      <c r="J5" s="605">
        <f t="shared" si="0"/>
        <v>19</v>
      </c>
      <c r="K5" s="605">
        <f t="shared" si="0"/>
        <v>30</v>
      </c>
      <c r="L5" s="605">
        <f t="shared" si="0"/>
        <v>824.77655172413802</v>
      </c>
      <c r="M5" s="606">
        <f t="shared" si="0"/>
        <v>13.746275862068966</v>
      </c>
      <c r="N5" s="607">
        <f t="shared" si="0"/>
        <v>1.9637536945812808</v>
      </c>
      <c r="O5" s="608"/>
    </row>
    <row r="6" spans="1:15">
      <c r="A6" s="850" t="s">
        <v>723</v>
      </c>
      <c r="B6" s="850"/>
      <c r="C6" s="850"/>
      <c r="D6" s="850"/>
      <c r="E6" s="850"/>
      <c r="F6" s="850"/>
      <c r="G6" s="850"/>
      <c r="H6" s="850"/>
      <c r="I6" s="850"/>
      <c r="J6" s="850"/>
      <c r="K6" s="850"/>
      <c r="L6" s="850"/>
      <c r="M6" s="606"/>
      <c r="N6" s="607">
        <f>ROUNDUP(N5,0)</f>
        <v>2</v>
      </c>
    </row>
    <row r="8" spans="1:15">
      <c r="A8" s="851" t="s">
        <v>724</v>
      </c>
      <c r="B8" s="851"/>
      <c r="C8" s="851"/>
      <c r="D8" s="851"/>
      <c r="E8" s="851"/>
      <c r="F8" s="851"/>
      <c r="G8" s="851"/>
      <c r="H8" s="851"/>
      <c r="I8" s="851"/>
      <c r="J8" s="851"/>
      <c r="K8" s="851"/>
      <c r="L8" s="851"/>
      <c r="M8" s="851"/>
      <c r="N8" s="851"/>
    </row>
    <row r="9" spans="1:15">
      <c r="A9" s="852" t="s">
        <v>725</v>
      </c>
      <c r="B9" s="852"/>
      <c r="C9" s="852"/>
      <c r="D9" s="852"/>
      <c r="E9" s="852"/>
      <c r="F9" s="852"/>
      <c r="G9" s="852"/>
      <c r="H9" s="852"/>
      <c r="I9" s="852"/>
      <c r="J9" s="852"/>
      <c r="K9" s="852"/>
      <c r="L9" s="852"/>
      <c r="M9" s="852"/>
      <c r="N9" s="852"/>
    </row>
    <row r="10" spans="1:15">
      <c r="A10" s="609" t="s">
        <v>823</v>
      </c>
      <c r="B10" s="609"/>
      <c r="C10" s="609"/>
      <c r="D10" s="609"/>
      <c r="E10" s="609"/>
      <c r="F10" s="609"/>
      <c r="G10" s="609"/>
      <c r="H10" s="609"/>
      <c r="I10" s="609"/>
      <c r="J10" s="609"/>
      <c r="K10" s="609"/>
      <c r="L10" s="609"/>
      <c r="M10" s="609"/>
      <c r="N10" s="609"/>
    </row>
    <row r="11" spans="1:15">
      <c r="A11" s="609"/>
      <c r="B11" s="609"/>
      <c r="C11" s="609"/>
      <c r="D11" s="609"/>
      <c r="E11" s="609"/>
      <c r="F11" s="609"/>
      <c r="G11" s="609"/>
      <c r="H11" s="609"/>
      <c r="I11" s="609"/>
      <c r="J11" s="609"/>
      <c r="K11" s="609"/>
      <c r="L11" s="609"/>
      <c r="M11" s="609"/>
      <c r="N11" s="609"/>
    </row>
    <row r="12" spans="1:15">
      <c r="A12" s="609"/>
      <c r="B12" s="609"/>
      <c r="C12" s="609"/>
      <c r="D12" s="609"/>
      <c r="E12" s="609"/>
      <c r="F12" s="609"/>
      <c r="G12" s="609"/>
      <c r="H12" s="609"/>
      <c r="I12" s="609"/>
      <c r="J12" s="609"/>
      <c r="K12" s="609"/>
      <c r="L12" s="609"/>
      <c r="M12" s="609"/>
      <c r="N12" s="609"/>
    </row>
    <row r="13" spans="1:15">
      <c r="A13" s="609"/>
      <c r="B13" s="609"/>
      <c r="C13" s="609"/>
      <c r="D13" s="609"/>
      <c r="E13" s="609"/>
      <c r="F13" s="609"/>
      <c r="G13" s="609"/>
      <c r="H13" s="609"/>
      <c r="I13" s="609"/>
      <c r="J13" s="609"/>
      <c r="K13" s="609"/>
      <c r="L13" s="609"/>
      <c r="M13" s="609"/>
      <c r="N13" s="609"/>
    </row>
    <row r="14" spans="1:15">
      <c r="A14" s="609"/>
      <c r="B14" s="609"/>
      <c r="C14" s="609"/>
      <c r="D14" s="609"/>
      <c r="E14" s="609"/>
      <c r="F14" s="609"/>
      <c r="G14" s="609"/>
      <c r="H14" s="609"/>
      <c r="I14" s="609"/>
      <c r="J14" s="609"/>
      <c r="K14" s="609"/>
      <c r="L14" s="609"/>
      <c r="M14" s="609"/>
      <c r="N14" s="609"/>
    </row>
    <row r="15" spans="1:15">
      <c r="A15" s="609"/>
      <c r="B15" s="609"/>
      <c r="C15" s="609"/>
      <c r="D15" s="609"/>
      <c r="E15" s="609"/>
      <c r="F15" s="609"/>
      <c r="G15" s="609"/>
      <c r="H15" s="609"/>
      <c r="I15" s="609"/>
      <c r="J15" s="609"/>
      <c r="K15" s="609"/>
      <c r="L15" s="609"/>
      <c r="M15" s="609"/>
      <c r="N15" s="609"/>
    </row>
    <row r="17" spans="1:17">
      <c r="Q17" s="466">
        <f>500/16</f>
        <v>31.25</v>
      </c>
    </row>
    <row r="18" spans="1:17" ht="15" customHeight="1">
      <c r="A18" s="853" t="s">
        <v>726</v>
      </c>
      <c r="B18" s="853"/>
      <c r="C18" s="853"/>
      <c r="D18" s="853"/>
      <c r="E18" s="853"/>
      <c r="F18" s="610"/>
      <c r="G18" s="610"/>
      <c r="H18" s="610"/>
      <c r="I18" s="610"/>
    </row>
    <row r="19" spans="1:17" ht="60" customHeight="1">
      <c r="A19" s="594"/>
      <c r="B19" s="594"/>
      <c r="C19" s="594" t="s">
        <v>727</v>
      </c>
      <c r="D19" s="611" t="s">
        <v>728</v>
      </c>
      <c r="E19" s="596" t="s">
        <v>729</v>
      </c>
      <c r="F19" s="612"/>
      <c r="G19" s="612"/>
      <c r="H19" s="612"/>
      <c r="I19" s="613"/>
    </row>
    <row r="20" spans="1:17">
      <c r="A20" s="614">
        <v>1</v>
      </c>
      <c r="B20" s="615" t="s">
        <v>730</v>
      </c>
      <c r="C20" s="616">
        <f>N6</f>
        <v>2</v>
      </c>
      <c r="D20" s="617" t="s">
        <v>731</v>
      </c>
      <c r="E20" s="618">
        <v>1</v>
      </c>
      <c r="F20" s="619"/>
      <c r="G20" s="620"/>
      <c r="H20" s="621"/>
      <c r="I20" s="622"/>
    </row>
    <row r="21" spans="1:17">
      <c r="A21" s="603"/>
      <c r="B21" s="604"/>
      <c r="C21" s="603"/>
      <c r="D21" s="603"/>
      <c r="E21" s="607"/>
      <c r="F21" s="623"/>
      <c r="G21" s="624"/>
      <c r="H21" s="624"/>
      <c r="I21" s="625"/>
    </row>
    <row r="22" spans="1:17">
      <c r="A22" s="850" t="s">
        <v>732</v>
      </c>
      <c r="B22" s="850"/>
      <c r="C22" s="850"/>
      <c r="D22" s="850"/>
      <c r="E22" s="626">
        <f>ROUNDUP(E20,0)</f>
        <v>1</v>
      </c>
      <c r="F22" s="627"/>
      <c r="G22" s="627"/>
      <c r="H22" s="627"/>
      <c r="I22" s="625"/>
    </row>
    <row r="24" spans="1:17">
      <c r="A24" s="470" t="s">
        <v>733</v>
      </c>
    </row>
    <row r="25" spans="1:17">
      <c r="A25" s="470" t="s">
        <v>734</v>
      </c>
    </row>
    <row r="28" spans="1:17" hidden="1"/>
    <row r="29" spans="1:17" hidden="1">
      <c r="E29" s="466">
        <f>E22*208</f>
        <v>208</v>
      </c>
    </row>
    <row r="30" spans="1:17" ht="19.5" customHeight="1">
      <c r="B30" s="846" t="s">
        <v>824</v>
      </c>
      <c r="C30" s="846"/>
      <c r="D30" s="846"/>
      <c r="E30" s="846"/>
      <c r="F30" s="846"/>
      <c r="G30" s="846"/>
      <c r="H30" s="846"/>
      <c r="I30" s="846"/>
      <c r="J30" s="846"/>
      <c r="K30" s="846"/>
      <c r="L30" s="846"/>
      <c r="M30" s="846"/>
    </row>
    <row r="31" spans="1:17" ht="13.5" thickBot="1"/>
    <row r="32" spans="1:17" ht="13.5" thickBot="1">
      <c r="B32" s="847" t="s">
        <v>735</v>
      </c>
      <c r="C32" s="848"/>
      <c r="D32" s="848"/>
      <c r="E32" s="848"/>
      <c r="F32" s="848"/>
      <c r="G32" s="848"/>
      <c r="H32" s="848"/>
      <c r="I32" s="848"/>
      <c r="J32" s="848"/>
      <c r="K32" s="629">
        <f>N6*7*26*2</f>
        <v>728</v>
      </c>
      <c r="L32" s="630" t="s">
        <v>736</v>
      </c>
    </row>
  </sheetData>
  <mergeCells count="8">
    <mergeCell ref="B30:M30"/>
    <mergeCell ref="B32:J32"/>
    <mergeCell ref="A1:N1"/>
    <mergeCell ref="A6:L6"/>
    <mergeCell ref="A8:N8"/>
    <mergeCell ref="A9:N9"/>
    <mergeCell ref="A18:E18"/>
    <mergeCell ref="A22:D22"/>
  </mergeCells>
  <pageMargins left="0.78740157480314965" right="0.78740157480314965" top="1.5583333333333333" bottom="0.98425196850393704" header="0.51181102362204722" footer="0.51181102362204722"/>
  <pageSetup paperSize="9" scale="68" orientation="landscape" r:id="rId1"/>
  <headerFooter alignWithMargins="0">
    <oddHeader>&amp;L&amp;G&amp;C
&amp;"Arial,Normal"&amp;12Estado do Rio de Janeiro
&amp;"Arial,Negrito"PREFEITURA MUNICIPAL DE CARMO&amp;"Arial,Normal"
Secretaria Municipal de Meio Ambiente e Defesa Civil</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P70"/>
  <sheetViews>
    <sheetView tabSelected="1" view="pageBreakPreview" topLeftCell="D16" zoomScaleNormal="100" zoomScaleSheetLayoutView="100" workbookViewId="0">
      <selection activeCell="I21" sqref="I21"/>
    </sheetView>
  </sheetViews>
  <sheetFormatPr defaultRowHeight="12.75"/>
  <cols>
    <col min="1" max="1" width="12.5703125" style="545" customWidth="1"/>
    <col min="2" max="2" width="14.85546875" style="545" hidden="1" customWidth="1"/>
    <col min="3" max="3" width="13.140625" style="545" customWidth="1"/>
    <col min="4" max="4" width="50.5703125" style="545" customWidth="1"/>
    <col min="5" max="5" width="5.5703125" style="545" customWidth="1"/>
    <col min="6" max="6" width="13.28515625" style="545" customWidth="1"/>
    <col min="7" max="7" width="11.7109375" style="545" customWidth="1"/>
    <col min="8" max="9" width="12.42578125" style="545" customWidth="1"/>
    <col min="10" max="10" width="14.5703125" style="545" customWidth="1"/>
    <col min="11" max="11" width="15.5703125" style="545" customWidth="1"/>
    <col min="12" max="12" width="47.5703125" style="465" customWidth="1"/>
    <col min="13" max="13" width="9.140625" style="466"/>
    <col min="14" max="14" width="19.28515625" style="466" customWidth="1"/>
    <col min="15" max="15" width="14.140625" style="466" customWidth="1"/>
    <col min="16" max="16" width="17.42578125" style="466" customWidth="1"/>
    <col min="17" max="259" width="9.140625" style="466"/>
    <col min="260" max="260" width="5.42578125" style="466" customWidth="1"/>
    <col min="261" max="261" width="14.85546875" style="466" bestFit="1" customWidth="1"/>
    <col min="262" max="262" width="62.140625" style="466" customWidth="1"/>
    <col min="263" max="263" width="11.42578125" style="466" customWidth="1"/>
    <col min="264" max="264" width="6" style="466" bestFit="1" customWidth="1"/>
    <col min="265" max="265" width="16.7109375" style="466" customWidth="1"/>
    <col min="266" max="266" width="17.5703125" style="466" customWidth="1"/>
    <col min="267" max="267" width="29.140625" style="466" customWidth="1"/>
    <col min="268" max="268" width="22.42578125" style="466" customWidth="1"/>
    <col min="269" max="269" width="9.140625" style="466"/>
    <col min="270" max="270" width="19.28515625" style="466" customWidth="1"/>
    <col min="271" max="271" width="14.140625" style="466" customWidth="1"/>
    <col min="272" max="272" width="17.42578125" style="466" customWidth="1"/>
    <col min="273" max="515" width="9.140625" style="466"/>
    <col min="516" max="516" width="5.42578125" style="466" customWidth="1"/>
    <col min="517" max="517" width="14.85546875" style="466" bestFit="1" customWidth="1"/>
    <col min="518" max="518" width="62.140625" style="466" customWidth="1"/>
    <col min="519" max="519" width="11.42578125" style="466" customWidth="1"/>
    <col min="520" max="520" width="6" style="466" bestFit="1" customWidth="1"/>
    <col min="521" max="521" width="16.7109375" style="466" customWidth="1"/>
    <col min="522" max="522" width="17.5703125" style="466" customWidth="1"/>
    <col min="523" max="523" width="29.140625" style="466" customWidth="1"/>
    <col min="524" max="524" width="22.42578125" style="466" customWidth="1"/>
    <col min="525" max="525" width="9.140625" style="466"/>
    <col min="526" max="526" width="19.28515625" style="466" customWidth="1"/>
    <col min="527" max="527" width="14.140625" style="466" customWidth="1"/>
    <col min="528" max="528" width="17.42578125" style="466" customWidth="1"/>
    <col min="529" max="771" width="9.140625" style="466"/>
    <col min="772" max="772" width="5.42578125" style="466" customWidth="1"/>
    <col min="773" max="773" width="14.85546875" style="466" bestFit="1" customWidth="1"/>
    <col min="774" max="774" width="62.140625" style="466" customWidth="1"/>
    <col min="775" max="775" width="11.42578125" style="466" customWidth="1"/>
    <col min="776" max="776" width="6" style="466" bestFit="1" customWidth="1"/>
    <col min="777" max="777" width="16.7109375" style="466" customWidth="1"/>
    <col min="778" max="778" width="17.5703125" style="466" customWidth="1"/>
    <col min="779" max="779" width="29.140625" style="466" customWidth="1"/>
    <col min="780" max="780" width="22.42578125" style="466" customWidth="1"/>
    <col min="781" max="781" width="9.140625" style="466"/>
    <col min="782" max="782" width="19.28515625" style="466" customWidth="1"/>
    <col min="783" max="783" width="14.140625" style="466" customWidth="1"/>
    <col min="784" max="784" width="17.42578125" style="466" customWidth="1"/>
    <col min="785" max="1027" width="9.140625" style="466"/>
    <col min="1028" max="1028" width="5.42578125" style="466" customWidth="1"/>
    <col min="1029" max="1029" width="14.85546875" style="466" bestFit="1" customWidth="1"/>
    <col min="1030" max="1030" width="62.140625" style="466" customWidth="1"/>
    <col min="1031" max="1031" width="11.42578125" style="466" customWidth="1"/>
    <col min="1032" max="1032" width="6" style="466" bestFit="1" customWidth="1"/>
    <col min="1033" max="1033" width="16.7109375" style="466" customWidth="1"/>
    <col min="1034" max="1034" width="17.5703125" style="466" customWidth="1"/>
    <col min="1035" max="1035" width="29.140625" style="466" customWidth="1"/>
    <col min="1036" max="1036" width="22.42578125" style="466" customWidth="1"/>
    <col min="1037" max="1037" width="9.140625" style="466"/>
    <col min="1038" max="1038" width="19.28515625" style="466" customWidth="1"/>
    <col min="1039" max="1039" width="14.140625" style="466" customWidth="1"/>
    <col min="1040" max="1040" width="17.42578125" style="466" customWidth="1"/>
    <col min="1041" max="1283" width="9.140625" style="466"/>
    <col min="1284" max="1284" width="5.42578125" style="466" customWidth="1"/>
    <col min="1285" max="1285" width="14.85546875" style="466" bestFit="1" customWidth="1"/>
    <col min="1286" max="1286" width="62.140625" style="466" customWidth="1"/>
    <col min="1287" max="1287" width="11.42578125" style="466" customWidth="1"/>
    <col min="1288" max="1288" width="6" style="466" bestFit="1" customWidth="1"/>
    <col min="1289" max="1289" width="16.7109375" style="466" customWidth="1"/>
    <col min="1290" max="1290" width="17.5703125" style="466" customWidth="1"/>
    <col min="1291" max="1291" width="29.140625" style="466" customWidth="1"/>
    <col min="1292" max="1292" width="22.42578125" style="466" customWidth="1"/>
    <col min="1293" max="1293" width="9.140625" style="466"/>
    <col min="1294" max="1294" width="19.28515625" style="466" customWidth="1"/>
    <col min="1295" max="1295" width="14.140625" style="466" customWidth="1"/>
    <col min="1296" max="1296" width="17.42578125" style="466" customWidth="1"/>
    <col min="1297" max="1539" width="9.140625" style="466"/>
    <col min="1540" max="1540" width="5.42578125" style="466" customWidth="1"/>
    <col min="1541" max="1541" width="14.85546875" style="466" bestFit="1" customWidth="1"/>
    <col min="1542" max="1542" width="62.140625" style="466" customWidth="1"/>
    <col min="1543" max="1543" width="11.42578125" style="466" customWidth="1"/>
    <col min="1544" max="1544" width="6" style="466" bestFit="1" customWidth="1"/>
    <col min="1545" max="1545" width="16.7109375" style="466" customWidth="1"/>
    <col min="1546" max="1546" width="17.5703125" style="466" customWidth="1"/>
    <col min="1547" max="1547" width="29.140625" style="466" customWidth="1"/>
    <col min="1548" max="1548" width="22.42578125" style="466" customWidth="1"/>
    <col min="1549" max="1549" width="9.140625" style="466"/>
    <col min="1550" max="1550" width="19.28515625" style="466" customWidth="1"/>
    <col min="1551" max="1551" width="14.140625" style="466" customWidth="1"/>
    <col min="1552" max="1552" width="17.42578125" style="466" customWidth="1"/>
    <col min="1553" max="1795" width="9.140625" style="466"/>
    <col min="1796" max="1796" width="5.42578125" style="466" customWidth="1"/>
    <col min="1797" max="1797" width="14.85546875" style="466" bestFit="1" customWidth="1"/>
    <col min="1798" max="1798" width="62.140625" style="466" customWidth="1"/>
    <col min="1799" max="1799" width="11.42578125" style="466" customWidth="1"/>
    <col min="1800" max="1800" width="6" style="466" bestFit="1" customWidth="1"/>
    <col min="1801" max="1801" width="16.7109375" style="466" customWidth="1"/>
    <col min="1802" max="1802" width="17.5703125" style="466" customWidth="1"/>
    <col min="1803" max="1803" width="29.140625" style="466" customWidth="1"/>
    <col min="1804" max="1804" width="22.42578125" style="466" customWidth="1"/>
    <col min="1805" max="1805" width="9.140625" style="466"/>
    <col min="1806" max="1806" width="19.28515625" style="466" customWidth="1"/>
    <col min="1807" max="1807" width="14.140625" style="466" customWidth="1"/>
    <col min="1808" max="1808" width="17.42578125" style="466" customWidth="1"/>
    <col min="1809" max="2051" width="9.140625" style="466"/>
    <col min="2052" max="2052" width="5.42578125" style="466" customWidth="1"/>
    <col min="2053" max="2053" width="14.85546875" style="466" bestFit="1" customWidth="1"/>
    <col min="2054" max="2054" width="62.140625" style="466" customWidth="1"/>
    <col min="2055" max="2055" width="11.42578125" style="466" customWidth="1"/>
    <col min="2056" max="2056" width="6" style="466" bestFit="1" customWidth="1"/>
    <col min="2057" max="2057" width="16.7109375" style="466" customWidth="1"/>
    <col min="2058" max="2058" width="17.5703125" style="466" customWidth="1"/>
    <col min="2059" max="2059" width="29.140625" style="466" customWidth="1"/>
    <col min="2060" max="2060" width="22.42578125" style="466" customWidth="1"/>
    <col min="2061" max="2061" width="9.140625" style="466"/>
    <col min="2062" max="2062" width="19.28515625" style="466" customWidth="1"/>
    <col min="2063" max="2063" width="14.140625" style="466" customWidth="1"/>
    <col min="2064" max="2064" width="17.42578125" style="466" customWidth="1"/>
    <col min="2065" max="2307" width="9.140625" style="466"/>
    <col min="2308" max="2308" width="5.42578125" style="466" customWidth="1"/>
    <col min="2309" max="2309" width="14.85546875" style="466" bestFit="1" customWidth="1"/>
    <col min="2310" max="2310" width="62.140625" style="466" customWidth="1"/>
    <col min="2311" max="2311" width="11.42578125" style="466" customWidth="1"/>
    <col min="2312" max="2312" width="6" style="466" bestFit="1" customWidth="1"/>
    <col min="2313" max="2313" width="16.7109375" style="466" customWidth="1"/>
    <col min="2314" max="2314" width="17.5703125" style="466" customWidth="1"/>
    <col min="2315" max="2315" width="29.140625" style="466" customWidth="1"/>
    <col min="2316" max="2316" width="22.42578125" style="466" customWidth="1"/>
    <col min="2317" max="2317" width="9.140625" style="466"/>
    <col min="2318" max="2318" width="19.28515625" style="466" customWidth="1"/>
    <col min="2319" max="2319" width="14.140625" style="466" customWidth="1"/>
    <col min="2320" max="2320" width="17.42578125" style="466" customWidth="1"/>
    <col min="2321" max="2563" width="9.140625" style="466"/>
    <col min="2564" max="2564" width="5.42578125" style="466" customWidth="1"/>
    <col min="2565" max="2565" width="14.85546875" style="466" bestFit="1" customWidth="1"/>
    <col min="2566" max="2566" width="62.140625" style="466" customWidth="1"/>
    <col min="2567" max="2567" width="11.42578125" style="466" customWidth="1"/>
    <col min="2568" max="2568" width="6" style="466" bestFit="1" customWidth="1"/>
    <col min="2569" max="2569" width="16.7109375" style="466" customWidth="1"/>
    <col min="2570" max="2570" width="17.5703125" style="466" customWidth="1"/>
    <col min="2571" max="2571" width="29.140625" style="466" customWidth="1"/>
    <col min="2572" max="2572" width="22.42578125" style="466" customWidth="1"/>
    <col min="2573" max="2573" width="9.140625" style="466"/>
    <col min="2574" max="2574" width="19.28515625" style="466" customWidth="1"/>
    <col min="2575" max="2575" width="14.140625" style="466" customWidth="1"/>
    <col min="2576" max="2576" width="17.42578125" style="466" customWidth="1"/>
    <col min="2577" max="2819" width="9.140625" style="466"/>
    <col min="2820" max="2820" width="5.42578125" style="466" customWidth="1"/>
    <col min="2821" max="2821" width="14.85546875" style="466" bestFit="1" customWidth="1"/>
    <col min="2822" max="2822" width="62.140625" style="466" customWidth="1"/>
    <col min="2823" max="2823" width="11.42578125" style="466" customWidth="1"/>
    <col min="2824" max="2824" width="6" style="466" bestFit="1" customWidth="1"/>
    <col min="2825" max="2825" width="16.7109375" style="466" customWidth="1"/>
    <col min="2826" max="2826" width="17.5703125" style="466" customWidth="1"/>
    <col min="2827" max="2827" width="29.140625" style="466" customWidth="1"/>
    <col min="2828" max="2828" width="22.42578125" style="466" customWidth="1"/>
    <col min="2829" max="2829" width="9.140625" style="466"/>
    <col min="2830" max="2830" width="19.28515625" style="466" customWidth="1"/>
    <col min="2831" max="2831" width="14.140625" style="466" customWidth="1"/>
    <col min="2832" max="2832" width="17.42578125" style="466" customWidth="1"/>
    <col min="2833" max="3075" width="9.140625" style="466"/>
    <col min="3076" max="3076" width="5.42578125" style="466" customWidth="1"/>
    <col min="3077" max="3077" width="14.85546875" style="466" bestFit="1" customWidth="1"/>
    <col min="3078" max="3078" width="62.140625" style="466" customWidth="1"/>
    <col min="3079" max="3079" width="11.42578125" style="466" customWidth="1"/>
    <col min="3080" max="3080" width="6" style="466" bestFit="1" customWidth="1"/>
    <col min="3081" max="3081" width="16.7109375" style="466" customWidth="1"/>
    <col min="3082" max="3082" width="17.5703125" style="466" customWidth="1"/>
    <col min="3083" max="3083" width="29.140625" style="466" customWidth="1"/>
    <col min="3084" max="3084" width="22.42578125" style="466" customWidth="1"/>
    <col min="3085" max="3085" width="9.140625" style="466"/>
    <col min="3086" max="3086" width="19.28515625" style="466" customWidth="1"/>
    <col min="3087" max="3087" width="14.140625" style="466" customWidth="1"/>
    <col min="3088" max="3088" width="17.42578125" style="466" customWidth="1"/>
    <col min="3089" max="3331" width="9.140625" style="466"/>
    <col min="3332" max="3332" width="5.42578125" style="466" customWidth="1"/>
    <col min="3333" max="3333" width="14.85546875" style="466" bestFit="1" customWidth="1"/>
    <col min="3334" max="3334" width="62.140625" style="466" customWidth="1"/>
    <col min="3335" max="3335" width="11.42578125" style="466" customWidth="1"/>
    <col min="3336" max="3336" width="6" style="466" bestFit="1" customWidth="1"/>
    <col min="3337" max="3337" width="16.7109375" style="466" customWidth="1"/>
    <col min="3338" max="3338" width="17.5703125" style="466" customWidth="1"/>
    <col min="3339" max="3339" width="29.140625" style="466" customWidth="1"/>
    <col min="3340" max="3340" width="22.42578125" style="466" customWidth="1"/>
    <col min="3341" max="3341" width="9.140625" style="466"/>
    <col min="3342" max="3342" width="19.28515625" style="466" customWidth="1"/>
    <col min="3343" max="3343" width="14.140625" style="466" customWidth="1"/>
    <col min="3344" max="3344" width="17.42578125" style="466" customWidth="1"/>
    <col min="3345" max="3587" width="9.140625" style="466"/>
    <col min="3588" max="3588" width="5.42578125" style="466" customWidth="1"/>
    <col min="3589" max="3589" width="14.85546875" style="466" bestFit="1" customWidth="1"/>
    <col min="3590" max="3590" width="62.140625" style="466" customWidth="1"/>
    <col min="3591" max="3591" width="11.42578125" style="466" customWidth="1"/>
    <col min="3592" max="3592" width="6" style="466" bestFit="1" customWidth="1"/>
    <col min="3593" max="3593" width="16.7109375" style="466" customWidth="1"/>
    <col min="3594" max="3594" width="17.5703125" style="466" customWidth="1"/>
    <col min="3595" max="3595" width="29.140625" style="466" customWidth="1"/>
    <col min="3596" max="3596" width="22.42578125" style="466" customWidth="1"/>
    <col min="3597" max="3597" width="9.140625" style="466"/>
    <col min="3598" max="3598" width="19.28515625" style="466" customWidth="1"/>
    <col min="3599" max="3599" width="14.140625" style="466" customWidth="1"/>
    <col min="3600" max="3600" width="17.42578125" style="466" customWidth="1"/>
    <col min="3601" max="3843" width="9.140625" style="466"/>
    <col min="3844" max="3844" width="5.42578125" style="466" customWidth="1"/>
    <col min="3845" max="3845" width="14.85546875" style="466" bestFit="1" customWidth="1"/>
    <col min="3846" max="3846" width="62.140625" style="466" customWidth="1"/>
    <col min="3847" max="3847" width="11.42578125" style="466" customWidth="1"/>
    <col min="3848" max="3848" width="6" style="466" bestFit="1" customWidth="1"/>
    <col min="3849" max="3849" width="16.7109375" style="466" customWidth="1"/>
    <col min="3850" max="3850" width="17.5703125" style="466" customWidth="1"/>
    <col min="3851" max="3851" width="29.140625" style="466" customWidth="1"/>
    <col min="3852" max="3852" width="22.42578125" style="466" customWidth="1"/>
    <col min="3853" max="3853" width="9.140625" style="466"/>
    <col min="3854" max="3854" width="19.28515625" style="466" customWidth="1"/>
    <col min="3855" max="3855" width="14.140625" style="466" customWidth="1"/>
    <col min="3856" max="3856" width="17.42578125" style="466" customWidth="1"/>
    <col min="3857" max="4099" width="9.140625" style="466"/>
    <col min="4100" max="4100" width="5.42578125" style="466" customWidth="1"/>
    <col min="4101" max="4101" width="14.85546875" style="466" bestFit="1" customWidth="1"/>
    <col min="4102" max="4102" width="62.140625" style="466" customWidth="1"/>
    <col min="4103" max="4103" width="11.42578125" style="466" customWidth="1"/>
    <col min="4104" max="4104" width="6" style="466" bestFit="1" customWidth="1"/>
    <col min="4105" max="4105" width="16.7109375" style="466" customWidth="1"/>
    <col min="4106" max="4106" width="17.5703125" style="466" customWidth="1"/>
    <col min="4107" max="4107" width="29.140625" style="466" customWidth="1"/>
    <col min="4108" max="4108" width="22.42578125" style="466" customWidth="1"/>
    <col min="4109" max="4109" width="9.140625" style="466"/>
    <col min="4110" max="4110" width="19.28515625" style="466" customWidth="1"/>
    <col min="4111" max="4111" width="14.140625" style="466" customWidth="1"/>
    <col min="4112" max="4112" width="17.42578125" style="466" customWidth="1"/>
    <col min="4113" max="4355" width="9.140625" style="466"/>
    <col min="4356" max="4356" width="5.42578125" style="466" customWidth="1"/>
    <col min="4357" max="4357" width="14.85546875" style="466" bestFit="1" customWidth="1"/>
    <col min="4358" max="4358" width="62.140625" style="466" customWidth="1"/>
    <col min="4359" max="4359" width="11.42578125" style="466" customWidth="1"/>
    <col min="4360" max="4360" width="6" style="466" bestFit="1" customWidth="1"/>
    <col min="4361" max="4361" width="16.7109375" style="466" customWidth="1"/>
    <col min="4362" max="4362" width="17.5703125" style="466" customWidth="1"/>
    <col min="4363" max="4363" width="29.140625" style="466" customWidth="1"/>
    <col min="4364" max="4364" width="22.42578125" style="466" customWidth="1"/>
    <col min="4365" max="4365" width="9.140625" style="466"/>
    <col min="4366" max="4366" width="19.28515625" style="466" customWidth="1"/>
    <col min="4367" max="4367" width="14.140625" style="466" customWidth="1"/>
    <col min="4368" max="4368" width="17.42578125" style="466" customWidth="1"/>
    <col min="4369" max="4611" width="9.140625" style="466"/>
    <col min="4612" max="4612" width="5.42578125" style="466" customWidth="1"/>
    <col min="4613" max="4613" width="14.85546875" style="466" bestFit="1" customWidth="1"/>
    <col min="4614" max="4614" width="62.140625" style="466" customWidth="1"/>
    <col min="4615" max="4615" width="11.42578125" style="466" customWidth="1"/>
    <col min="4616" max="4616" width="6" style="466" bestFit="1" customWidth="1"/>
    <col min="4617" max="4617" width="16.7109375" style="466" customWidth="1"/>
    <col min="4618" max="4618" width="17.5703125" style="466" customWidth="1"/>
    <col min="4619" max="4619" width="29.140625" style="466" customWidth="1"/>
    <col min="4620" max="4620" width="22.42578125" style="466" customWidth="1"/>
    <col min="4621" max="4621" width="9.140625" style="466"/>
    <col min="4622" max="4622" width="19.28515625" style="466" customWidth="1"/>
    <col min="4623" max="4623" width="14.140625" style="466" customWidth="1"/>
    <col min="4624" max="4624" width="17.42578125" style="466" customWidth="1"/>
    <col min="4625" max="4867" width="9.140625" style="466"/>
    <col min="4868" max="4868" width="5.42578125" style="466" customWidth="1"/>
    <col min="4869" max="4869" width="14.85546875" style="466" bestFit="1" customWidth="1"/>
    <col min="4870" max="4870" width="62.140625" style="466" customWidth="1"/>
    <col min="4871" max="4871" width="11.42578125" style="466" customWidth="1"/>
    <col min="4872" max="4872" width="6" style="466" bestFit="1" customWidth="1"/>
    <col min="4873" max="4873" width="16.7109375" style="466" customWidth="1"/>
    <col min="4874" max="4874" width="17.5703125" style="466" customWidth="1"/>
    <col min="4875" max="4875" width="29.140625" style="466" customWidth="1"/>
    <col min="4876" max="4876" width="22.42578125" style="466" customWidth="1"/>
    <col min="4877" max="4877" width="9.140625" style="466"/>
    <col min="4878" max="4878" width="19.28515625" style="466" customWidth="1"/>
    <col min="4879" max="4879" width="14.140625" style="466" customWidth="1"/>
    <col min="4880" max="4880" width="17.42578125" style="466" customWidth="1"/>
    <col min="4881" max="5123" width="9.140625" style="466"/>
    <col min="5124" max="5124" width="5.42578125" style="466" customWidth="1"/>
    <col min="5125" max="5125" width="14.85546875" style="466" bestFit="1" customWidth="1"/>
    <col min="5126" max="5126" width="62.140625" style="466" customWidth="1"/>
    <col min="5127" max="5127" width="11.42578125" style="466" customWidth="1"/>
    <col min="5128" max="5128" width="6" style="466" bestFit="1" customWidth="1"/>
    <col min="5129" max="5129" width="16.7109375" style="466" customWidth="1"/>
    <col min="5130" max="5130" width="17.5703125" style="466" customWidth="1"/>
    <col min="5131" max="5131" width="29.140625" style="466" customWidth="1"/>
    <col min="5132" max="5132" width="22.42578125" style="466" customWidth="1"/>
    <col min="5133" max="5133" width="9.140625" style="466"/>
    <col min="5134" max="5134" width="19.28515625" style="466" customWidth="1"/>
    <col min="5135" max="5135" width="14.140625" style="466" customWidth="1"/>
    <col min="5136" max="5136" width="17.42578125" style="466" customWidth="1"/>
    <col min="5137" max="5379" width="9.140625" style="466"/>
    <col min="5380" max="5380" width="5.42578125" style="466" customWidth="1"/>
    <col min="5381" max="5381" width="14.85546875" style="466" bestFit="1" customWidth="1"/>
    <col min="5382" max="5382" width="62.140625" style="466" customWidth="1"/>
    <col min="5383" max="5383" width="11.42578125" style="466" customWidth="1"/>
    <col min="5384" max="5384" width="6" style="466" bestFit="1" customWidth="1"/>
    <col min="5385" max="5385" width="16.7109375" style="466" customWidth="1"/>
    <col min="5386" max="5386" width="17.5703125" style="466" customWidth="1"/>
    <col min="5387" max="5387" width="29.140625" style="466" customWidth="1"/>
    <col min="5388" max="5388" width="22.42578125" style="466" customWidth="1"/>
    <col min="5389" max="5389" width="9.140625" style="466"/>
    <col min="5390" max="5390" width="19.28515625" style="466" customWidth="1"/>
    <col min="5391" max="5391" width="14.140625" style="466" customWidth="1"/>
    <col min="5392" max="5392" width="17.42578125" style="466" customWidth="1"/>
    <col min="5393" max="5635" width="9.140625" style="466"/>
    <col min="5636" max="5636" width="5.42578125" style="466" customWidth="1"/>
    <col min="5637" max="5637" width="14.85546875" style="466" bestFit="1" customWidth="1"/>
    <col min="5638" max="5638" width="62.140625" style="466" customWidth="1"/>
    <col min="5639" max="5639" width="11.42578125" style="466" customWidth="1"/>
    <col min="5640" max="5640" width="6" style="466" bestFit="1" customWidth="1"/>
    <col min="5641" max="5641" width="16.7109375" style="466" customWidth="1"/>
    <col min="5642" max="5642" width="17.5703125" style="466" customWidth="1"/>
    <col min="5643" max="5643" width="29.140625" style="466" customWidth="1"/>
    <col min="5644" max="5644" width="22.42578125" style="466" customWidth="1"/>
    <col min="5645" max="5645" width="9.140625" style="466"/>
    <col min="5646" max="5646" width="19.28515625" style="466" customWidth="1"/>
    <col min="5647" max="5647" width="14.140625" style="466" customWidth="1"/>
    <col min="5648" max="5648" width="17.42578125" style="466" customWidth="1"/>
    <col min="5649" max="5891" width="9.140625" style="466"/>
    <col min="5892" max="5892" width="5.42578125" style="466" customWidth="1"/>
    <col min="5893" max="5893" width="14.85546875" style="466" bestFit="1" customWidth="1"/>
    <col min="5894" max="5894" width="62.140625" style="466" customWidth="1"/>
    <col min="5895" max="5895" width="11.42578125" style="466" customWidth="1"/>
    <col min="5896" max="5896" width="6" style="466" bestFit="1" customWidth="1"/>
    <col min="5897" max="5897" width="16.7109375" style="466" customWidth="1"/>
    <col min="5898" max="5898" width="17.5703125" style="466" customWidth="1"/>
    <col min="5899" max="5899" width="29.140625" style="466" customWidth="1"/>
    <col min="5900" max="5900" width="22.42578125" style="466" customWidth="1"/>
    <col min="5901" max="5901" width="9.140625" style="466"/>
    <col min="5902" max="5902" width="19.28515625" style="466" customWidth="1"/>
    <col min="5903" max="5903" width="14.140625" style="466" customWidth="1"/>
    <col min="5904" max="5904" width="17.42578125" style="466" customWidth="1"/>
    <col min="5905" max="6147" width="9.140625" style="466"/>
    <col min="6148" max="6148" width="5.42578125" style="466" customWidth="1"/>
    <col min="6149" max="6149" width="14.85546875" style="466" bestFit="1" customWidth="1"/>
    <col min="6150" max="6150" width="62.140625" style="466" customWidth="1"/>
    <col min="6151" max="6151" width="11.42578125" style="466" customWidth="1"/>
    <col min="6152" max="6152" width="6" style="466" bestFit="1" customWidth="1"/>
    <col min="6153" max="6153" width="16.7109375" style="466" customWidth="1"/>
    <col min="6154" max="6154" width="17.5703125" style="466" customWidth="1"/>
    <col min="6155" max="6155" width="29.140625" style="466" customWidth="1"/>
    <col min="6156" max="6156" width="22.42578125" style="466" customWidth="1"/>
    <col min="6157" max="6157" width="9.140625" style="466"/>
    <col min="6158" max="6158" width="19.28515625" style="466" customWidth="1"/>
    <col min="6159" max="6159" width="14.140625" style="466" customWidth="1"/>
    <col min="6160" max="6160" width="17.42578125" style="466" customWidth="1"/>
    <col min="6161" max="6403" width="9.140625" style="466"/>
    <col min="6404" max="6404" width="5.42578125" style="466" customWidth="1"/>
    <col min="6405" max="6405" width="14.85546875" style="466" bestFit="1" customWidth="1"/>
    <col min="6406" max="6406" width="62.140625" style="466" customWidth="1"/>
    <col min="6407" max="6407" width="11.42578125" style="466" customWidth="1"/>
    <col min="6408" max="6408" width="6" style="466" bestFit="1" customWidth="1"/>
    <col min="6409" max="6409" width="16.7109375" style="466" customWidth="1"/>
    <col min="6410" max="6410" width="17.5703125" style="466" customWidth="1"/>
    <col min="6411" max="6411" width="29.140625" style="466" customWidth="1"/>
    <col min="6412" max="6412" width="22.42578125" style="466" customWidth="1"/>
    <col min="6413" max="6413" width="9.140625" style="466"/>
    <col min="6414" max="6414" width="19.28515625" style="466" customWidth="1"/>
    <col min="6415" max="6415" width="14.140625" style="466" customWidth="1"/>
    <col min="6416" max="6416" width="17.42578125" style="466" customWidth="1"/>
    <col min="6417" max="6659" width="9.140625" style="466"/>
    <col min="6660" max="6660" width="5.42578125" style="466" customWidth="1"/>
    <col min="6661" max="6661" width="14.85546875" style="466" bestFit="1" customWidth="1"/>
    <col min="6662" max="6662" width="62.140625" style="466" customWidth="1"/>
    <col min="6663" max="6663" width="11.42578125" style="466" customWidth="1"/>
    <col min="6664" max="6664" width="6" style="466" bestFit="1" customWidth="1"/>
    <col min="6665" max="6665" width="16.7109375" style="466" customWidth="1"/>
    <col min="6666" max="6666" width="17.5703125" style="466" customWidth="1"/>
    <col min="6667" max="6667" width="29.140625" style="466" customWidth="1"/>
    <col min="6668" max="6668" width="22.42578125" style="466" customWidth="1"/>
    <col min="6669" max="6669" width="9.140625" style="466"/>
    <col min="6670" max="6670" width="19.28515625" style="466" customWidth="1"/>
    <col min="6671" max="6671" width="14.140625" style="466" customWidth="1"/>
    <col min="6672" max="6672" width="17.42578125" style="466" customWidth="1"/>
    <col min="6673" max="6915" width="9.140625" style="466"/>
    <col min="6916" max="6916" width="5.42578125" style="466" customWidth="1"/>
    <col min="6917" max="6917" width="14.85546875" style="466" bestFit="1" customWidth="1"/>
    <col min="6918" max="6918" width="62.140625" style="466" customWidth="1"/>
    <col min="6919" max="6919" width="11.42578125" style="466" customWidth="1"/>
    <col min="6920" max="6920" width="6" style="466" bestFit="1" customWidth="1"/>
    <col min="6921" max="6921" width="16.7109375" style="466" customWidth="1"/>
    <col min="6922" max="6922" width="17.5703125" style="466" customWidth="1"/>
    <col min="6923" max="6923" width="29.140625" style="466" customWidth="1"/>
    <col min="6924" max="6924" width="22.42578125" style="466" customWidth="1"/>
    <col min="6925" max="6925" width="9.140625" style="466"/>
    <col min="6926" max="6926" width="19.28515625" style="466" customWidth="1"/>
    <col min="6927" max="6927" width="14.140625" style="466" customWidth="1"/>
    <col min="6928" max="6928" width="17.42578125" style="466" customWidth="1"/>
    <col min="6929" max="7171" width="9.140625" style="466"/>
    <col min="7172" max="7172" width="5.42578125" style="466" customWidth="1"/>
    <col min="7173" max="7173" width="14.85546875" style="466" bestFit="1" customWidth="1"/>
    <col min="7174" max="7174" width="62.140625" style="466" customWidth="1"/>
    <col min="7175" max="7175" width="11.42578125" style="466" customWidth="1"/>
    <col min="7176" max="7176" width="6" style="466" bestFit="1" customWidth="1"/>
    <col min="7177" max="7177" width="16.7109375" style="466" customWidth="1"/>
    <col min="7178" max="7178" width="17.5703125" style="466" customWidth="1"/>
    <col min="7179" max="7179" width="29.140625" style="466" customWidth="1"/>
    <col min="7180" max="7180" width="22.42578125" style="466" customWidth="1"/>
    <col min="7181" max="7181" width="9.140625" style="466"/>
    <col min="7182" max="7182" width="19.28515625" style="466" customWidth="1"/>
    <col min="7183" max="7183" width="14.140625" style="466" customWidth="1"/>
    <col min="7184" max="7184" width="17.42578125" style="466" customWidth="1"/>
    <col min="7185" max="7427" width="9.140625" style="466"/>
    <col min="7428" max="7428" width="5.42578125" style="466" customWidth="1"/>
    <col min="7429" max="7429" width="14.85546875" style="466" bestFit="1" customWidth="1"/>
    <col min="7430" max="7430" width="62.140625" style="466" customWidth="1"/>
    <col min="7431" max="7431" width="11.42578125" style="466" customWidth="1"/>
    <col min="7432" max="7432" width="6" style="466" bestFit="1" customWidth="1"/>
    <col min="7433" max="7433" width="16.7109375" style="466" customWidth="1"/>
    <col min="7434" max="7434" width="17.5703125" style="466" customWidth="1"/>
    <col min="7435" max="7435" width="29.140625" style="466" customWidth="1"/>
    <col min="7436" max="7436" width="22.42578125" style="466" customWidth="1"/>
    <col min="7437" max="7437" width="9.140625" style="466"/>
    <col min="7438" max="7438" width="19.28515625" style="466" customWidth="1"/>
    <col min="7439" max="7439" width="14.140625" style="466" customWidth="1"/>
    <col min="7440" max="7440" width="17.42578125" style="466" customWidth="1"/>
    <col min="7441" max="7683" width="9.140625" style="466"/>
    <col min="7684" max="7684" width="5.42578125" style="466" customWidth="1"/>
    <col min="7685" max="7685" width="14.85546875" style="466" bestFit="1" customWidth="1"/>
    <col min="7686" max="7686" width="62.140625" style="466" customWidth="1"/>
    <col min="7687" max="7687" width="11.42578125" style="466" customWidth="1"/>
    <col min="7688" max="7688" width="6" style="466" bestFit="1" customWidth="1"/>
    <col min="7689" max="7689" width="16.7109375" style="466" customWidth="1"/>
    <col min="7690" max="7690" width="17.5703125" style="466" customWidth="1"/>
    <col min="7691" max="7691" width="29.140625" style="466" customWidth="1"/>
    <col min="7692" max="7692" width="22.42578125" style="466" customWidth="1"/>
    <col min="7693" max="7693" width="9.140625" style="466"/>
    <col min="7694" max="7694" width="19.28515625" style="466" customWidth="1"/>
    <col min="7695" max="7695" width="14.140625" style="466" customWidth="1"/>
    <col min="7696" max="7696" width="17.42578125" style="466" customWidth="1"/>
    <col min="7697" max="7939" width="9.140625" style="466"/>
    <col min="7940" max="7940" width="5.42578125" style="466" customWidth="1"/>
    <col min="7941" max="7941" width="14.85546875" style="466" bestFit="1" customWidth="1"/>
    <col min="7942" max="7942" width="62.140625" style="466" customWidth="1"/>
    <col min="7943" max="7943" width="11.42578125" style="466" customWidth="1"/>
    <col min="7944" max="7944" width="6" style="466" bestFit="1" customWidth="1"/>
    <col min="7945" max="7945" width="16.7109375" style="466" customWidth="1"/>
    <col min="7946" max="7946" width="17.5703125" style="466" customWidth="1"/>
    <col min="7947" max="7947" width="29.140625" style="466" customWidth="1"/>
    <col min="7948" max="7948" width="22.42578125" style="466" customWidth="1"/>
    <col min="7949" max="7949" width="9.140625" style="466"/>
    <col min="7950" max="7950" width="19.28515625" style="466" customWidth="1"/>
    <col min="7951" max="7951" width="14.140625" style="466" customWidth="1"/>
    <col min="7952" max="7952" width="17.42578125" style="466" customWidth="1"/>
    <col min="7953" max="8195" width="9.140625" style="466"/>
    <col min="8196" max="8196" width="5.42578125" style="466" customWidth="1"/>
    <col min="8197" max="8197" width="14.85546875" style="466" bestFit="1" customWidth="1"/>
    <col min="8198" max="8198" width="62.140625" style="466" customWidth="1"/>
    <col min="8199" max="8199" width="11.42578125" style="466" customWidth="1"/>
    <col min="8200" max="8200" width="6" style="466" bestFit="1" customWidth="1"/>
    <col min="8201" max="8201" width="16.7109375" style="466" customWidth="1"/>
    <col min="8202" max="8202" width="17.5703125" style="466" customWidth="1"/>
    <col min="8203" max="8203" width="29.140625" style="466" customWidth="1"/>
    <col min="8204" max="8204" width="22.42578125" style="466" customWidth="1"/>
    <col min="8205" max="8205" width="9.140625" style="466"/>
    <col min="8206" max="8206" width="19.28515625" style="466" customWidth="1"/>
    <col min="8207" max="8207" width="14.140625" style="466" customWidth="1"/>
    <col min="8208" max="8208" width="17.42578125" style="466" customWidth="1"/>
    <col min="8209" max="8451" width="9.140625" style="466"/>
    <col min="8452" max="8452" width="5.42578125" style="466" customWidth="1"/>
    <col min="8453" max="8453" width="14.85546875" style="466" bestFit="1" customWidth="1"/>
    <col min="8454" max="8454" width="62.140625" style="466" customWidth="1"/>
    <col min="8455" max="8455" width="11.42578125" style="466" customWidth="1"/>
    <col min="8456" max="8456" width="6" style="466" bestFit="1" customWidth="1"/>
    <col min="8457" max="8457" width="16.7109375" style="466" customWidth="1"/>
    <col min="8458" max="8458" width="17.5703125" style="466" customWidth="1"/>
    <col min="8459" max="8459" width="29.140625" style="466" customWidth="1"/>
    <col min="8460" max="8460" width="22.42578125" style="466" customWidth="1"/>
    <col min="8461" max="8461" width="9.140625" style="466"/>
    <col min="8462" max="8462" width="19.28515625" style="466" customWidth="1"/>
    <col min="8463" max="8463" width="14.140625" style="466" customWidth="1"/>
    <col min="8464" max="8464" width="17.42578125" style="466" customWidth="1"/>
    <col min="8465" max="8707" width="9.140625" style="466"/>
    <col min="8708" max="8708" width="5.42578125" style="466" customWidth="1"/>
    <col min="8709" max="8709" width="14.85546875" style="466" bestFit="1" customWidth="1"/>
    <col min="8710" max="8710" width="62.140625" style="466" customWidth="1"/>
    <col min="8711" max="8711" width="11.42578125" style="466" customWidth="1"/>
    <col min="8712" max="8712" width="6" style="466" bestFit="1" customWidth="1"/>
    <col min="8713" max="8713" width="16.7109375" style="466" customWidth="1"/>
    <col min="8714" max="8714" width="17.5703125" style="466" customWidth="1"/>
    <col min="8715" max="8715" width="29.140625" style="466" customWidth="1"/>
    <col min="8716" max="8716" width="22.42578125" style="466" customWidth="1"/>
    <col min="8717" max="8717" width="9.140625" style="466"/>
    <col min="8718" max="8718" width="19.28515625" style="466" customWidth="1"/>
    <col min="8719" max="8719" width="14.140625" style="466" customWidth="1"/>
    <col min="8720" max="8720" width="17.42578125" style="466" customWidth="1"/>
    <col min="8721" max="8963" width="9.140625" style="466"/>
    <col min="8964" max="8964" width="5.42578125" style="466" customWidth="1"/>
    <col min="8965" max="8965" width="14.85546875" style="466" bestFit="1" customWidth="1"/>
    <col min="8966" max="8966" width="62.140625" style="466" customWidth="1"/>
    <col min="8967" max="8967" width="11.42578125" style="466" customWidth="1"/>
    <col min="8968" max="8968" width="6" style="466" bestFit="1" customWidth="1"/>
    <col min="8969" max="8969" width="16.7109375" style="466" customWidth="1"/>
    <col min="8970" max="8970" width="17.5703125" style="466" customWidth="1"/>
    <col min="8971" max="8971" width="29.140625" style="466" customWidth="1"/>
    <col min="8972" max="8972" width="22.42578125" style="466" customWidth="1"/>
    <col min="8973" max="8973" width="9.140625" style="466"/>
    <col min="8974" max="8974" width="19.28515625" style="466" customWidth="1"/>
    <col min="8975" max="8975" width="14.140625" style="466" customWidth="1"/>
    <col min="8976" max="8976" width="17.42578125" style="466" customWidth="1"/>
    <col min="8977" max="9219" width="9.140625" style="466"/>
    <col min="9220" max="9220" width="5.42578125" style="466" customWidth="1"/>
    <col min="9221" max="9221" width="14.85546875" style="466" bestFit="1" customWidth="1"/>
    <col min="9222" max="9222" width="62.140625" style="466" customWidth="1"/>
    <col min="9223" max="9223" width="11.42578125" style="466" customWidth="1"/>
    <col min="9224" max="9224" width="6" style="466" bestFit="1" customWidth="1"/>
    <col min="9225" max="9225" width="16.7109375" style="466" customWidth="1"/>
    <col min="9226" max="9226" width="17.5703125" style="466" customWidth="1"/>
    <col min="9227" max="9227" width="29.140625" style="466" customWidth="1"/>
    <col min="9228" max="9228" width="22.42578125" style="466" customWidth="1"/>
    <col min="9229" max="9229" width="9.140625" style="466"/>
    <col min="9230" max="9230" width="19.28515625" style="466" customWidth="1"/>
    <col min="9231" max="9231" width="14.140625" style="466" customWidth="1"/>
    <col min="9232" max="9232" width="17.42578125" style="466" customWidth="1"/>
    <col min="9233" max="9475" width="9.140625" style="466"/>
    <col min="9476" max="9476" width="5.42578125" style="466" customWidth="1"/>
    <col min="9477" max="9477" width="14.85546875" style="466" bestFit="1" customWidth="1"/>
    <col min="9478" max="9478" width="62.140625" style="466" customWidth="1"/>
    <col min="9479" max="9479" width="11.42578125" style="466" customWidth="1"/>
    <col min="9480" max="9480" width="6" style="466" bestFit="1" customWidth="1"/>
    <col min="9481" max="9481" width="16.7109375" style="466" customWidth="1"/>
    <col min="9482" max="9482" width="17.5703125" style="466" customWidth="1"/>
    <col min="9483" max="9483" width="29.140625" style="466" customWidth="1"/>
    <col min="9484" max="9484" width="22.42578125" style="466" customWidth="1"/>
    <col min="9485" max="9485" width="9.140625" style="466"/>
    <col min="9486" max="9486" width="19.28515625" style="466" customWidth="1"/>
    <col min="9487" max="9487" width="14.140625" style="466" customWidth="1"/>
    <col min="9488" max="9488" width="17.42578125" style="466" customWidth="1"/>
    <col min="9489" max="9731" width="9.140625" style="466"/>
    <col min="9732" max="9732" width="5.42578125" style="466" customWidth="1"/>
    <col min="9733" max="9733" width="14.85546875" style="466" bestFit="1" customWidth="1"/>
    <col min="9734" max="9734" width="62.140625" style="466" customWidth="1"/>
    <col min="9735" max="9735" width="11.42578125" style="466" customWidth="1"/>
    <col min="9736" max="9736" width="6" style="466" bestFit="1" customWidth="1"/>
    <col min="9737" max="9737" width="16.7109375" style="466" customWidth="1"/>
    <col min="9738" max="9738" width="17.5703125" style="466" customWidth="1"/>
    <col min="9739" max="9739" width="29.140625" style="466" customWidth="1"/>
    <col min="9740" max="9740" width="22.42578125" style="466" customWidth="1"/>
    <col min="9741" max="9741" width="9.140625" style="466"/>
    <col min="9742" max="9742" width="19.28515625" style="466" customWidth="1"/>
    <col min="9743" max="9743" width="14.140625" style="466" customWidth="1"/>
    <col min="9744" max="9744" width="17.42578125" style="466" customWidth="1"/>
    <col min="9745" max="9987" width="9.140625" style="466"/>
    <col min="9988" max="9988" width="5.42578125" style="466" customWidth="1"/>
    <col min="9989" max="9989" width="14.85546875" style="466" bestFit="1" customWidth="1"/>
    <col min="9990" max="9990" width="62.140625" style="466" customWidth="1"/>
    <col min="9991" max="9991" width="11.42578125" style="466" customWidth="1"/>
    <col min="9992" max="9992" width="6" style="466" bestFit="1" customWidth="1"/>
    <col min="9993" max="9993" width="16.7109375" style="466" customWidth="1"/>
    <col min="9994" max="9994" width="17.5703125" style="466" customWidth="1"/>
    <col min="9995" max="9995" width="29.140625" style="466" customWidth="1"/>
    <col min="9996" max="9996" width="22.42578125" style="466" customWidth="1"/>
    <col min="9997" max="9997" width="9.140625" style="466"/>
    <col min="9998" max="9998" width="19.28515625" style="466" customWidth="1"/>
    <col min="9999" max="9999" width="14.140625" style="466" customWidth="1"/>
    <col min="10000" max="10000" width="17.42578125" style="466" customWidth="1"/>
    <col min="10001" max="10243" width="9.140625" style="466"/>
    <col min="10244" max="10244" width="5.42578125" style="466" customWidth="1"/>
    <col min="10245" max="10245" width="14.85546875" style="466" bestFit="1" customWidth="1"/>
    <col min="10246" max="10246" width="62.140625" style="466" customWidth="1"/>
    <col min="10247" max="10247" width="11.42578125" style="466" customWidth="1"/>
    <col min="10248" max="10248" width="6" style="466" bestFit="1" customWidth="1"/>
    <col min="10249" max="10249" width="16.7109375" style="466" customWidth="1"/>
    <col min="10250" max="10250" width="17.5703125" style="466" customWidth="1"/>
    <col min="10251" max="10251" width="29.140625" style="466" customWidth="1"/>
    <col min="10252" max="10252" width="22.42578125" style="466" customWidth="1"/>
    <col min="10253" max="10253" width="9.140625" style="466"/>
    <col min="10254" max="10254" width="19.28515625" style="466" customWidth="1"/>
    <col min="10255" max="10255" width="14.140625" style="466" customWidth="1"/>
    <col min="10256" max="10256" width="17.42578125" style="466" customWidth="1"/>
    <col min="10257" max="10499" width="9.140625" style="466"/>
    <col min="10500" max="10500" width="5.42578125" style="466" customWidth="1"/>
    <col min="10501" max="10501" width="14.85546875" style="466" bestFit="1" customWidth="1"/>
    <col min="10502" max="10502" width="62.140625" style="466" customWidth="1"/>
    <col min="10503" max="10503" width="11.42578125" style="466" customWidth="1"/>
    <col min="10504" max="10504" width="6" style="466" bestFit="1" customWidth="1"/>
    <col min="10505" max="10505" width="16.7109375" style="466" customWidth="1"/>
    <col min="10506" max="10506" width="17.5703125" style="466" customWidth="1"/>
    <col min="10507" max="10507" width="29.140625" style="466" customWidth="1"/>
    <col min="10508" max="10508" width="22.42578125" style="466" customWidth="1"/>
    <col min="10509" max="10509" width="9.140625" style="466"/>
    <col min="10510" max="10510" width="19.28515625" style="466" customWidth="1"/>
    <col min="10511" max="10511" width="14.140625" style="466" customWidth="1"/>
    <col min="10512" max="10512" width="17.42578125" style="466" customWidth="1"/>
    <col min="10513" max="10755" width="9.140625" style="466"/>
    <col min="10756" max="10756" width="5.42578125" style="466" customWidth="1"/>
    <col min="10757" max="10757" width="14.85546875" style="466" bestFit="1" customWidth="1"/>
    <col min="10758" max="10758" width="62.140625" style="466" customWidth="1"/>
    <col min="10759" max="10759" width="11.42578125" style="466" customWidth="1"/>
    <col min="10760" max="10760" width="6" style="466" bestFit="1" customWidth="1"/>
    <col min="10761" max="10761" width="16.7109375" style="466" customWidth="1"/>
    <col min="10762" max="10762" width="17.5703125" style="466" customWidth="1"/>
    <col min="10763" max="10763" width="29.140625" style="466" customWidth="1"/>
    <col min="10764" max="10764" width="22.42578125" style="466" customWidth="1"/>
    <col min="10765" max="10765" width="9.140625" style="466"/>
    <col min="10766" max="10766" width="19.28515625" style="466" customWidth="1"/>
    <col min="10767" max="10767" width="14.140625" style="466" customWidth="1"/>
    <col min="10768" max="10768" width="17.42578125" style="466" customWidth="1"/>
    <col min="10769" max="11011" width="9.140625" style="466"/>
    <col min="11012" max="11012" width="5.42578125" style="466" customWidth="1"/>
    <col min="11013" max="11013" width="14.85546875" style="466" bestFit="1" customWidth="1"/>
    <col min="11014" max="11014" width="62.140625" style="466" customWidth="1"/>
    <col min="11015" max="11015" width="11.42578125" style="466" customWidth="1"/>
    <col min="11016" max="11016" width="6" style="466" bestFit="1" customWidth="1"/>
    <col min="11017" max="11017" width="16.7109375" style="466" customWidth="1"/>
    <col min="11018" max="11018" width="17.5703125" style="466" customWidth="1"/>
    <col min="11019" max="11019" width="29.140625" style="466" customWidth="1"/>
    <col min="11020" max="11020" width="22.42578125" style="466" customWidth="1"/>
    <col min="11021" max="11021" width="9.140625" style="466"/>
    <col min="11022" max="11022" width="19.28515625" style="466" customWidth="1"/>
    <col min="11023" max="11023" width="14.140625" style="466" customWidth="1"/>
    <col min="11024" max="11024" width="17.42578125" style="466" customWidth="1"/>
    <col min="11025" max="11267" width="9.140625" style="466"/>
    <col min="11268" max="11268" width="5.42578125" style="466" customWidth="1"/>
    <col min="11269" max="11269" width="14.85546875" style="466" bestFit="1" customWidth="1"/>
    <col min="11270" max="11270" width="62.140625" style="466" customWidth="1"/>
    <col min="11271" max="11271" width="11.42578125" style="466" customWidth="1"/>
    <col min="11272" max="11272" width="6" style="466" bestFit="1" customWidth="1"/>
    <col min="11273" max="11273" width="16.7109375" style="466" customWidth="1"/>
    <col min="11274" max="11274" width="17.5703125" style="466" customWidth="1"/>
    <col min="11275" max="11275" width="29.140625" style="466" customWidth="1"/>
    <col min="11276" max="11276" width="22.42578125" style="466" customWidth="1"/>
    <col min="11277" max="11277" width="9.140625" style="466"/>
    <col min="11278" max="11278" width="19.28515625" style="466" customWidth="1"/>
    <col min="11279" max="11279" width="14.140625" style="466" customWidth="1"/>
    <col min="11280" max="11280" width="17.42578125" style="466" customWidth="1"/>
    <col min="11281" max="11523" width="9.140625" style="466"/>
    <col min="11524" max="11524" width="5.42578125" style="466" customWidth="1"/>
    <col min="11525" max="11525" width="14.85546875" style="466" bestFit="1" customWidth="1"/>
    <col min="11526" max="11526" width="62.140625" style="466" customWidth="1"/>
    <col min="11527" max="11527" width="11.42578125" style="466" customWidth="1"/>
    <col min="11528" max="11528" width="6" style="466" bestFit="1" customWidth="1"/>
    <col min="11529" max="11529" width="16.7109375" style="466" customWidth="1"/>
    <col min="11530" max="11530" width="17.5703125" style="466" customWidth="1"/>
    <col min="11531" max="11531" width="29.140625" style="466" customWidth="1"/>
    <col min="11532" max="11532" width="22.42578125" style="466" customWidth="1"/>
    <col min="11533" max="11533" width="9.140625" style="466"/>
    <col min="11534" max="11534" width="19.28515625" style="466" customWidth="1"/>
    <col min="11535" max="11535" width="14.140625" style="466" customWidth="1"/>
    <col min="11536" max="11536" width="17.42578125" style="466" customWidth="1"/>
    <col min="11537" max="11779" width="9.140625" style="466"/>
    <col min="11780" max="11780" width="5.42578125" style="466" customWidth="1"/>
    <col min="11781" max="11781" width="14.85546875" style="466" bestFit="1" customWidth="1"/>
    <col min="11782" max="11782" width="62.140625" style="466" customWidth="1"/>
    <col min="11783" max="11783" width="11.42578125" style="466" customWidth="1"/>
    <col min="11784" max="11784" width="6" style="466" bestFit="1" customWidth="1"/>
    <col min="11785" max="11785" width="16.7109375" style="466" customWidth="1"/>
    <col min="11786" max="11786" width="17.5703125" style="466" customWidth="1"/>
    <col min="11787" max="11787" width="29.140625" style="466" customWidth="1"/>
    <col min="11788" max="11788" width="22.42578125" style="466" customWidth="1"/>
    <col min="11789" max="11789" width="9.140625" style="466"/>
    <col min="11790" max="11790" width="19.28515625" style="466" customWidth="1"/>
    <col min="11791" max="11791" width="14.140625" style="466" customWidth="1"/>
    <col min="11792" max="11792" width="17.42578125" style="466" customWidth="1"/>
    <col min="11793" max="12035" width="9.140625" style="466"/>
    <col min="12036" max="12036" width="5.42578125" style="466" customWidth="1"/>
    <col min="12037" max="12037" width="14.85546875" style="466" bestFit="1" customWidth="1"/>
    <col min="12038" max="12038" width="62.140625" style="466" customWidth="1"/>
    <col min="12039" max="12039" width="11.42578125" style="466" customWidth="1"/>
    <col min="12040" max="12040" width="6" style="466" bestFit="1" customWidth="1"/>
    <col min="12041" max="12041" width="16.7109375" style="466" customWidth="1"/>
    <col min="12042" max="12042" width="17.5703125" style="466" customWidth="1"/>
    <col min="12043" max="12043" width="29.140625" style="466" customWidth="1"/>
    <col min="12044" max="12044" width="22.42578125" style="466" customWidth="1"/>
    <col min="12045" max="12045" width="9.140625" style="466"/>
    <col min="12046" max="12046" width="19.28515625" style="466" customWidth="1"/>
    <col min="12047" max="12047" width="14.140625" style="466" customWidth="1"/>
    <col min="12048" max="12048" width="17.42578125" style="466" customWidth="1"/>
    <col min="12049" max="12291" width="9.140625" style="466"/>
    <col min="12292" max="12292" width="5.42578125" style="466" customWidth="1"/>
    <col min="12293" max="12293" width="14.85546875" style="466" bestFit="1" customWidth="1"/>
    <col min="12294" max="12294" width="62.140625" style="466" customWidth="1"/>
    <col min="12295" max="12295" width="11.42578125" style="466" customWidth="1"/>
    <col min="12296" max="12296" width="6" style="466" bestFit="1" customWidth="1"/>
    <col min="12297" max="12297" width="16.7109375" style="466" customWidth="1"/>
    <col min="12298" max="12298" width="17.5703125" style="466" customWidth="1"/>
    <col min="12299" max="12299" width="29.140625" style="466" customWidth="1"/>
    <col min="12300" max="12300" width="22.42578125" style="466" customWidth="1"/>
    <col min="12301" max="12301" width="9.140625" style="466"/>
    <col min="12302" max="12302" width="19.28515625" style="466" customWidth="1"/>
    <col min="12303" max="12303" width="14.140625" style="466" customWidth="1"/>
    <col min="12304" max="12304" width="17.42578125" style="466" customWidth="1"/>
    <col min="12305" max="12547" width="9.140625" style="466"/>
    <col min="12548" max="12548" width="5.42578125" style="466" customWidth="1"/>
    <col min="12549" max="12549" width="14.85546875" style="466" bestFit="1" customWidth="1"/>
    <col min="12550" max="12550" width="62.140625" style="466" customWidth="1"/>
    <col min="12551" max="12551" width="11.42578125" style="466" customWidth="1"/>
    <col min="12552" max="12552" width="6" style="466" bestFit="1" customWidth="1"/>
    <col min="12553" max="12553" width="16.7109375" style="466" customWidth="1"/>
    <col min="12554" max="12554" width="17.5703125" style="466" customWidth="1"/>
    <col min="12555" max="12555" width="29.140625" style="466" customWidth="1"/>
    <col min="12556" max="12556" width="22.42578125" style="466" customWidth="1"/>
    <col min="12557" max="12557" width="9.140625" style="466"/>
    <col min="12558" max="12558" width="19.28515625" style="466" customWidth="1"/>
    <col min="12559" max="12559" width="14.140625" style="466" customWidth="1"/>
    <col min="12560" max="12560" width="17.42578125" style="466" customWidth="1"/>
    <col min="12561" max="12803" width="9.140625" style="466"/>
    <col min="12804" max="12804" width="5.42578125" style="466" customWidth="1"/>
    <col min="12805" max="12805" width="14.85546875" style="466" bestFit="1" customWidth="1"/>
    <col min="12806" max="12806" width="62.140625" style="466" customWidth="1"/>
    <col min="12807" max="12807" width="11.42578125" style="466" customWidth="1"/>
    <col min="12808" max="12808" width="6" style="466" bestFit="1" customWidth="1"/>
    <col min="12809" max="12809" width="16.7109375" style="466" customWidth="1"/>
    <col min="12810" max="12810" width="17.5703125" style="466" customWidth="1"/>
    <col min="12811" max="12811" width="29.140625" style="466" customWidth="1"/>
    <col min="12812" max="12812" width="22.42578125" style="466" customWidth="1"/>
    <col min="12813" max="12813" width="9.140625" style="466"/>
    <col min="12814" max="12814" width="19.28515625" style="466" customWidth="1"/>
    <col min="12815" max="12815" width="14.140625" style="466" customWidth="1"/>
    <col min="12816" max="12816" width="17.42578125" style="466" customWidth="1"/>
    <col min="12817" max="13059" width="9.140625" style="466"/>
    <col min="13060" max="13060" width="5.42578125" style="466" customWidth="1"/>
    <col min="13061" max="13061" width="14.85546875" style="466" bestFit="1" customWidth="1"/>
    <col min="13062" max="13062" width="62.140625" style="466" customWidth="1"/>
    <col min="13063" max="13063" width="11.42578125" style="466" customWidth="1"/>
    <col min="13064" max="13064" width="6" style="466" bestFit="1" customWidth="1"/>
    <col min="13065" max="13065" width="16.7109375" style="466" customWidth="1"/>
    <col min="13066" max="13066" width="17.5703125" style="466" customWidth="1"/>
    <col min="13067" max="13067" width="29.140625" style="466" customWidth="1"/>
    <col min="13068" max="13068" width="22.42578125" style="466" customWidth="1"/>
    <col min="13069" max="13069" width="9.140625" style="466"/>
    <col min="13070" max="13070" width="19.28515625" style="466" customWidth="1"/>
    <col min="13071" max="13071" width="14.140625" style="466" customWidth="1"/>
    <col min="13072" max="13072" width="17.42578125" style="466" customWidth="1"/>
    <col min="13073" max="13315" width="9.140625" style="466"/>
    <col min="13316" max="13316" width="5.42578125" style="466" customWidth="1"/>
    <col min="13317" max="13317" width="14.85546875" style="466" bestFit="1" customWidth="1"/>
    <col min="13318" max="13318" width="62.140625" style="466" customWidth="1"/>
    <col min="13319" max="13319" width="11.42578125" style="466" customWidth="1"/>
    <col min="13320" max="13320" width="6" style="466" bestFit="1" customWidth="1"/>
    <col min="13321" max="13321" width="16.7109375" style="466" customWidth="1"/>
    <col min="13322" max="13322" width="17.5703125" style="466" customWidth="1"/>
    <col min="13323" max="13323" width="29.140625" style="466" customWidth="1"/>
    <col min="13324" max="13324" width="22.42578125" style="466" customWidth="1"/>
    <col min="13325" max="13325" width="9.140625" style="466"/>
    <col min="13326" max="13326" width="19.28515625" style="466" customWidth="1"/>
    <col min="13327" max="13327" width="14.140625" style="466" customWidth="1"/>
    <col min="13328" max="13328" width="17.42578125" style="466" customWidth="1"/>
    <col min="13329" max="13571" width="9.140625" style="466"/>
    <col min="13572" max="13572" width="5.42578125" style="466" customWidth="1"/>
    <col min="13573" max="13573" width="14.85546875" style="466" bestFit="1" customWidth="1"/>
    <col min="13574" max="13574" width="62.140625" style="466" customWidth="1"/>
    <col min="13575" max="13575" width="11.42578125" style="466" customWidth="1"/>
    <col min="13576" max="13576" width="6" style="466" bestFit="1" customWidth="1"/>
    <col min="13577" max="13577" width="16.7109375" style="466" customWidth="1"/>
    <col min="13578" max="13578" width="17.5703125" style="466" customWidth="1"/>
    <col min="13579" max="13579" width="29.140625" style="466" customWidth="1"/>
    <col min="13580" max="13580" width="22.42578125" style="466" customWidth="1"/>
    <col min="13581" max="13581" width="9.140625" style="466"/>
    <col min="13582" max="13582" width="19.28515625" style="466" customWidth="1"/>
    <col min="13583" max="13583" width="14.140625" style="466" customWidth="1"/>
    <col min="13584" max="13584" width="17.42578125" style="466" customWidth="1"/>
    <col min="13585" max="13827" width="9.140625" style="466"/>
    <col min="13828" max="13828" width="5.42578125" style="466" customWidth="1"/>
    <col min="13829" max="13829" width="14.85546875" style="466" bestFit="1" customWidth="1"/>
    <col min="13830" max="13830" width="62.140625" style="466" customWidth="1"/>
    <col min="13831" max="13831" width="11.42578125" style="466" customWidth="1"/>
    <col min="13832" max="13832" width="6" style="466" bestFit="1" customWidth="1"/>
    <col min="13833" max="13833" width="16.7109375" style="466" customWidth="1"/>
    <col min="13834" max="13834" width="17.5703125" style="466" customWidth="1"/>
    <col min="13835" max="13835" width="29.140625" style="466" customWidth="1"/>
    <col min="13836" max="13836" width="22.42578125" style="466" customWidth="1"/>
    <col min="13837" max="13837" width="9.140625" style="466"/>
    <col min="13838" max="13838" width="19.28515625" style="466" customWidth="1"/>
    <col min="13839" max="13839" width="14.140625" style="466" customWidth="1"/>
    <col min="13840" max="13840" width="17.42578125" style="466" customWidth="1"/>
    <col min="13841" max="14083" width="9.140625" style="466"/>
    <col min="14084" max="14084" width="5.42578125" style="466" customWidth="1"/>
    <col min="14085" max="14085" width="14.85546875" style="466" bestFit="1" customWidth="1"/>
    <col min="14086" max="14086" width="62.140625" style="466" customWidth="1"/>
    <col min="14087" max="14087" width="11.42578125" style="466" customWidth="1"/>
    <col min="14088" max="14088" width="6" style="466" bestFit="1" customWidth="1"/>
    <col min="14089" max="14089" width="16.7109375" style="466" customWidth="1"/>
    <col min="14090" max="14090" width="17.5703125" style="466" customWidth="1"/>
    <col min="14091" max="14091" width="29.140625" style="466" customWidth="1"/>
    <col min="14092" max="14092" width="22.42578125" style="466" customWidth="1"/>
    <col min="14093" max="14093" width="9.140625" style="466"/>
    <col min="14094" max="14094" width="19.28515625" style="466" customWidth="1"/>
    <col min="14095" max="14095" width="14.140625" style="466" customWidth="1"/>
    <col min="14096" max="14096" width="17.42578125" style="466" customWidth="1"/>
    <col min="14097" max="14339" width="9.140625" style="466"/>
    <col min="14340" max="14340" width="5.42578125" style="466" customWidth="1"/>
    <col min="14341" max="14341" width="14.85546875" style="466" bestFit="1" customWidth="1"/>
    <col min="14342" max="14342" width="62.140625" style="466" customWidth="1"/>
    <col min="14343" max="14343" width="11.42578125" style="466" customWidth="1"/>
    <col min="14344" max="14344" width="6" style="466" bestFit="1" customWidth="1"/>
    <col min="14345" max="14345" width="16.7109375" style="466" customWidth="1"/>
    <col min="14346" max="14346" width="17.5703125" style="466" customWidth="1"/>
    <col min="14347" max="14347" width="29.140625" style="466" customWidth="1"/>
    <col min="14348" max="14348" width="22.42578125" style="466" customWidth="1"/>
    <col min="14349" max="14349" width="9.140625" style="466"/>
    <col min="14350" max="14350" width="19.28515625" style="466" customWidth="1"/>
    <col min="14351" max="14351" width="14.140625" style="466" customWidth="1"/>
    <col min="14352" max="14352" width="17.42578125" style="466" customWidth="1"/>
    <col min="14353" max="14595" width="9.140625" style="466"/>
    <col min="14596" max="14596" width="5.42578125" style="466" customWidth="1"/>
    <col min="14597" max="14597" width="14.85546875" style="466" bestFit="1" customWidth="1"/>
    <col min="14598" max="14598" width="62.140625" style="466" customWidth="1"/>
    <col min="14599" max="14599" width="11.42578125" style="466" customWidth="1"/>
    <col min="14600" max="14600" width="6" style="466" bestFit="1" customWidth="1"/>
    <col min="14601" max="14601" width="16.7109375" style="466" customWidth="1"/>
    <col min="14602" max="14602" width="17.5703125" style="466" customWidth="1"/>
    <col min="14603" max="14603" width="29.140625" style="466" customWidth="1"/>
    <col min="14604" max="14604" width="22.42578125" style="466" customWidth="1"/>
    <col min="14605" max="14605" width="9.140625" style="466"/>
    <col min="14606" max="14606" width="19.28515625" style="466" customWidth="1"/>
    <col min="14607" max="14607" width="14.140625" style="466" customWidth="1"/>
    <col min="14608" max="14608" width="17.42578125" style="466" customWidth="1"/>
    <col min="14609" max="14851" width="9.140625" style="466"/>
    <col min="14852" max="14852" width="5.42578125" style="466" customWidth="1"/>
    <col min="14853" max="14853" width="14.85546875" style="466" bestFit="1" customWidth="1"/>
    <col min="14854" max="14854" width="62.140625" style="466" customWidth="1"/>
    <col min="14855" max="14855" width="11.42578125" style="466" customWidth="1"/>
    <col min="14856" max="14856" width="6" style="466" bestFit="1" customWidth="1"/>
    <col min="14857" max="14857" width="16.7109375" style="466" customWidth="1"/>
    <col min="14858" max="14858" width="17.5703125" style="466" customWidth="1"/>
    <col min="14859" max="14859" width="29.140625" style="466" customWidth="1"/>
    <col min="14860" max="14860" width="22.42578125" style="466" customWidth="1"/>
    <col min="14861" max="14861" width="9.140625" style="466"/>
    <col min="14862" max="14862" width="19.28515625" style="466" customWidth="1"/>
    <col min="14863" max="14863" width="14.140625" style="466" customWidth="1"/>
    <col min="14864" max="14864" width="17.42578125" style="466" customWidth="1"/>
    <col min="14865" max="15107" width="9.140625" style="466"/>
    <col min="15108" max="15108" width="5.42578125" style="466" customWidth="1"/>
    <col min="15109" max="15109" width="14.85546875" style="466" bestFit="1" customWidth="1"/>
    <col min="15110" max="15110" width="62.140625" style="466" customWidth="1"/>
    <col min="15111" max="15111" width="11.42578125" style="466" customWidth="1"/>
    <col min="15112" max="15112" width="6" style="466" bestFit="1" customWidth="1"/>
    <col min="15113" max="15113" width="16.7109375" style="466" customWidth="1"/>
    <col min="15114" max="15114" width="17.5703125" style="466" customWidth="1"/>
    <col min="15115" max="15115" width="29.140625" style="466" customWidth="1"/>
    <col min="15116" max="15116" width="22.42578125" style="466" customWidth="1"/>
    <col min="15117" max="15117" width="9.140625" style="466"/>
    <col min="15118" max="15118" width="19.28515625" style="466" customWidth="1"/>
    <col min="15119" max="15119" width="14.140625" style="466" customWidth="1"/>
    <col min="15120" max="15120" width="17.42578125" style="466" customWidth="1"/>
    <col min="15121" max="15363" width="9.140625" style="466"/>
    <col min="15364" max="15364" width="5.42578125" style="466" customWidth="1"/>
    <col min="15365" max="15365" width="14.85546875" style="466" bestFit="1" customWidth="1"/>
    <col min="15366" max="15366" width="62.140625" style="466" customWidth="1"/>
    <col min="15367" max="15367" width="11.42578125" style="466" customWidth="1"/>
    <col min="15368" max="15368" width="6" style="466" bestFit="1" customWidth="1"/>
    <col min="15369" max="15369" width="16.7109375" style="466" customWidth="1"/>
    <col min="15370" max="15370" width="17.5703125" style="466" customWidth="1"/>
    <col min="15371" max="15371" width="29.140625" style="466" customWidth="1"/>
    <col min="15372" max="15372" width="22.42578125" style="466" customWidth="1"/>
    <col min="15373" max="15373" width="9.140625" style="466"/>
    <col min="15374" max="15374" width="19.28515625" style="466" customWidth="1"/>
    <col min="15375" max="15375" width="14.140625" style="466" customWidth="1"/>
    <col min="15376" max="15376" width="17.42578125" style="466" customWidth="1"/>
    <col min="15377" max="15619" width="9.140625" style="466"/>
    <col min="15620" max="15620" width="5.42578125" style="466" customWidth="1"/>
    <col min="15621" max="15621" width="14.85546875" style="466" bestFit="1" customWidth="1"/>
    <col min="15622" max="15622" width="62.140625" style="466" customWidth="1"/>
    <col min="15623" max="15623" width="11.42578125" style="466" customWidth="1"/>
    <col min="15624" max="15624" width="6" style="466" bestFit="1" customWidth="1"/>
    <col min="15625" max="15625" width="16.7109375" style="466" customWidth="1"/>
    <col min="15626" max="15626" width="17.5703125" style="466" customWidth="1"/>
    <col min="15627" max="15627" width="29.140625" style="466" customWidth="1"/>
    <col min="15628" max="15628" width="22.42578125" style="466" customWidth="1"/>
    <col min="15629" max="15629" width="9.140625" style="466"/>
    <col min="15630" max="15630" width="19.28515625" style="466" customWidth="1"/>
    <col min="15631" max="15631" width="14.140625" style="466" customWidth="1"/>
    <col min="15632" max="15632" width="17.42578125" style="466" customWidth="1"/>
    <col min="15633" max="15875" width="9.140625" style="466"/>
    <col min="15876" max="15876" width="5.42578125" style="466" customWidth="1"/>
    <col min="15877" max="15877" width="14.85546875" style="466" bestFit="1" customWidth="1"/>
    <col min="15878" max="15878" width="62.140625" style="466" customWidth="1"/>
    <col min="15879" max="15879" width="11.42578125" style="466" customWidth="1"/>
    <col min="15880" max="15880" width="6" style="466" bestFit="1" customWidth="1"/>
    <col min="15881" max="15881" width="16.7109375" style="466" customWidth="1"/>
    <col min="15882" max="15882" width="17.5703125" style="466" customWidth="1"/>
    <col min="15883" max="15883" width="29.140625" style="466" customWidth="1"/>
    <col min="15884" max="15884" width="22.42578125" style="466" customWidth="1"/>
    <col min="15885" max="15885" width="9.140625" style="466"/>
    <col min="15886" max="15886" width="19.28515625" style="466" customWidth="1"/>
    <col min="15887" max="15887" width="14.140625" style="466" customWidth="1"/>
    <col min="15888" max="15888" width="17.42578125" style="466" customWidth="1"/>
    <col min="15889" max="16131" width="9.140625" style="466"/>
    <col min="16132" max="16132" width="5.42578125" style="466" customWidth="1"/>
    <col min="16133" max="16133" width="14.85546875" style="466" bestFit="1" customWidth="1"/>
    <col min="16134" max="16134" width="62.140625" style="466" customWidth="1"/>
    <col min="16135" max="16135" width="11.42578125" style="466" customWidth="1"/>
    <col min="16136" max="16136" width="6" style="466" bestFit="1" customWidth="1"/>
    <col min="16137" max="16137" width="16.7109375" style="466" customWidth="1"/>
    <col min="16138" max="16138" width="17.5703125" style="466" customWidth="1"/>
    <col min="16139" max="16139" width="29.140625" style="466" customWidth="1"/>
    <col min="16140" max="16140" width="22.42578125" style="466" customWidth="1"/>
    <col min="16141" max="16141" width="9.140625" style="466"/>
    <col min="16142" max="16142" width="19.28515625" style="466" customWidth="1"/>
    <col min="16143" max="16143" width="14.140625" style="466" customWidth="1"/>
    <col min="16144" max="16144" width="17.42578125" style="466" customWidth="1"/>
    <col min="16145" max="16384" width="9.140625" style="466"/>
  </cols>
  <sheetData>
    <row r="1" spans="1:16" ht="20.25" customHeight="1" thickBot="1">
      <c r="A1" s="867" t="s">
        <v>825</v>
      </c>
      <c r="B1" s="868"/>
      <c r="C1" s="868"/>
      <c r="D1" s="868"/>
      <c r="E1" s="868"/>
      <c r="F1" s="868"/>
      <c r="G1" s="868"/>
      <c r="H1" s="868"/>
      <c r="I1" s="868"/>
      <c r="J1" s="868"/>
      <c r="K1" s="869"/>
    </row>
    <row r="2" spans="1:16" s="470" customFormat="1" ht="37.5" customHeight="1" thickBot="1">
      <c r="A2" s="467"/>
      <c r="B2" s="468"/>
      <c r="C2" s="468"/>
      <c r="D2" s="468"/>
      <c r="E2" s="468"/>
      <c r="F2" s="468"/>
      <c r="G2" s="468"/>
      <c r="H2" s="468"/>
      <c r="I2" s="468"/>
      <c r="J2" s="468"/>
      <c r="K2" s="469" t="s">
        <v>924</v>
      </c>
    </row>
    <row r="3" spans="1:16" ht="9.75" customHeight="1" thickBot="1">
      <c r="A3" s="471"/>
      <c r="B3" s="472"/>
      <c r="C3" s="472"/>
      <c r="D3" s="472"/>
      <c r="E3" s="472"/>
      <c r="F3" s="472"/>
      <c r="G3" s="472"/>
      <c r="H3" s="472"/>
      <c r="I3" s="472"/>
      <c r="J3" s="472"/>
      <c r="K3" s="473"/>
    </row>
    <row r="4" spans="1:16" ht="51.75" thickBot="1">
      <c r="A4" s="474" t="s">
        <v>0</v>
      </c>
      <c r="B4" s="475" t="s">
        <v>5</v>
      </c>
      <c r="C4" s="475" t="s">
        <v>5</v>
      </c>
      <c r="D4" s="475" t="s">
        <v>739</v>
      </c>
      <c r="E4" s="475" t="s">
        <v>740</v>
      </c>
      <c r="F4" s="475" t="s">
        <v>741</v>
      </c>
      <c r="G4" s="475" t="s">
        <v>742</v>
      </c>
      <c r="H4" s="476" t="s">
        <v>743</v>
      </c>
      <c r="I4" s="476" t="s">
        <v>744</v>
      </c>
      <c r="J4" s="475" t="s">
        <v>745</v>
      </c>
      <c r="K4" s="577" t="s">
        <v>776</v>
      </c>
      <c r="L4" s="477" t="s">
        <v>746</v>
      </c>
    </row>
    <row r="5" spans="1:16" ht="18" customHeight="1" thickBot="1">
      <c r="A5" s="478">
        <v>1</v>
      </c>
      <c r="B5" s="479" t="s">
        <v>747</v>
      </c>
      <c r="C5" s="870" t="s">
        <v>748</v>
      </c>
      <c r="D5" s="871"/>
      <c r="E5" s="480"/>
      <c r="F5" s="480"/>
      <c r="G5" s="480"/>
      <c r="H5" s="481"/>
      <c r="I5" s="481"/>
      <c r="J5" s="482"/>
      <c r="K5" s="578"/>
      <c r="L5" s="484"/>
      <c r="N5" s="466">
        <v>9</v>
      </c>
    </row>
    <row r="6" spans="1:16" ht="25.5">
      <c r="A6" s="485" t="s">
        <v>3</v>
      </c>
      <c r="B6" s="486"/>
      <c r="C6" s="486" t="s">
        <v>749</v>
      </c>
      <c r="D6" s="487" t="s">
        <v>780</v>
      </c>
      <c r="E6" s="486" t="s">
        <v>750</v>
      </c>
      <c r="F6" s="488">
        <v>2</v>
      </c>
      <c r="G6" s="489">
        <v>1</v>
      </c>
      <c r="H6" s="490"/>
      <c r="I6" s="490">
        <f>SUM(I7:I10)</f>
        <v>3240.88</v>
      </c>
      <c r="J6" s="491">
        <f>TRUNC(F6*G6*I6,2)</f>
        <v>6481.76</v>
      </c>
      <c r="K6" s="632">
        <f>TRUNC(J6*12,2)</f>
        <v>77781.119999999995</v>
      </c>
      <c r="L6" s="492" t="s">
        <v>925</v>
      </c>
      <c r="N6" s="466">
        <v>9</v>
      </c>
    </row>
    <row r="7" spans="1:16" ht="25.5">
      <c r="A7" s="493"/>
      <c r="B7" s="494"/>
      <c r="C7" s="495" t="s">
        <v>751</v>
      </c>
      <c r="D7" s="496" t="s">
        <v>752</v>
      </c>
      <c r="E7" s="495" t="s">
        <v>750</v>
      </c>
      <c r="F7" s="495">
        <v>1</v>
      </c>
      <c r="G7" s="497">
        <v>1</v>
      </c>
      <c r="H7" s="498">
        <v>1239</v>
      </c>
      <c r="I7" s="498">
        <f>H7</f>
        <v>1239</v>
      </c>
      <c r="J7" s="499"/>
      <c r="K7" s="633"/>
      <c r="L7" s="500" t="s">
        <v>753</v>
      </c>
      <c r="N7" s="466">
        <v>9</v>
      </c>
    </row>
    <row r="8" spans="1:16" ht="25.5">
      <c r="A8" s="493"/>
      <c r="B8" s="494"/>
      <c r="C8" s="495" t="s">
        <v>751</v>
      </c>
      <c r="D8" s="496" t="s">
        <v>754</v>
      </c>
      <c r="E8" s="495" t="s">
        <v>750</v>
      </c>
      <c r="F8" s="497">
        <v>0.2</v>
      </c>
      <c r="G8" s="497">
        <v>1</v>
      </c>
      <c r="H8" s="498">
        <f>TRUNC(H7*F8,2)</f>
        <v>247.8</v>
      </c>
      <c r="I8" s="498">
        <f t="shared" ref="I8:I10" si="0">H8</f>
        <v>247.8</v>
      </c>
      <c r="J8" s="501"/>
      <c r="K8" s="634"/>
      <c r="L8" s="500" t="s">
        <v>755</v>
      </c>
      <c r="N8" s="466">
        <v>9</v>
      </c>
    </row>
    <row r="9" spans="1:16" ht="25.5">
      <c r="A9" s="493"/>
      <c r="B9" s="494"/>
      <c r="C9" s="495" t="s">
        <v>751</v>
      </c>
      <c r="D9" s="496" t="s">
        <v>756</v>
      </c>
      <c r="E9" s="495" t="s">
        <v>750</v>
      </c>
      <c r="F9" s="495">
        <v>26</v>
      </c>
      <c r="G9" s="497">
        <v>1</v>
      </c>
      <c r="H9" s="498">
        <v>18</v>
      </c>
      <c r="I9" s="498">
        <f>TRUNC(F9*G9*H9,2)</f>
        <v>468</v>
      </c>
      <c r="J9" s="501"/>
      <c r="K9" s="634"/>
      <c r="L9" s="500" t="s">
        <v>757</v>
      </c>
      <c r="N9" s="466">
        <v>8</v>
      </c>
    </row>
    <row r="10" spans="1:16">
      <c r="A10" s="579"/>
      <c r="B10" s="587"/>
      <c r="C10" s="580" t="s">
        <v>758</v>
      </c>
      <c r="D10" s="581" t="s">
        <v>759</v>
      </c>
      <c r="E10" s="580" t="s">
        <v>750</v>
      </c>
      <c r="F10" s="582">
        <v>0.86499999999999999</v>
      </c>
      <c r="G10" s="583">
        <v>1</v>
      </c>
      <c r="H10" s="584">
        <f>TRUNC((H7+H8)*F10,2)</f>
        <v>1286.08</v>
      </c>
      <c r="I10" s="584">
        <f t="shared" si="0"/>
        <v>1286.08</v>
      </c>
      <c r="J10" s="585"/>
      <c r="K10" s="635"/>
      <c r="L10" s="500" t="s">
        <v>760</v>
      </c>
      <c r="N10" s="466">
        <f>AVERAGE(N5:N9)</f>
        <v>8.8000000000000007</v>
      </c>
      <c r="O10" s="466">
        <v>22</v>
      </c>
    </row>
    <row r="11" spans="1:16" ht="25.5">
      <c r="A11" s="579" t="s">
        <v>7</v>
      </c>
      <c r="B11" s="587"/>
      <c r="C11" s="587" t="s">
        <v>781</v>
      </c>
      <c r="D11" s="586" t="s">
        <v>920</v>
      </c>
      <c r="E11" s="587" t="s">
        <v>6</v>
      </c>
      <c r="F11" s="641">
        <f>TRUNC('dimensionamento entulho'!N6*8*22*G11,2)</f>
        <v>211.2</v>
      </c>
      <c r="G11" s="589">
        <v>0.6</v>
      </c>
      <c r="H11" s="588">
        <v>149.57</v>
      </c>
      <c r="I11" s="588">
        <f>H11</f>
        <v>149.57</v>
      </c>
      <c r="J11" s="585">
        <f>TRUNC(F11*I11,2)</f>
        <v>31589.18</v>
      </c>
      <c r="K11" s="635">
        <f>TRUNC(J11*12,2)</f>
        <v>379070.16</v>
      </c>
      <c r="L11" s="642" t="s">
        <v>909</v>
      </c>
      <c r="O11" s="466">
        <f>N10*O10</f>
        <v>193.60000000000002</v>
      </c>
    </row>
    <row r="12" spans="1:16" ht="25.5">
      <c r="A12" s="579" t="s">
        <v>9</v>
      </c>
      <c r="B12" s="587"/>
      <c r="C12" s="587" t="s">
        <v>826</v>
      </c>
      <c r="D12" s="586" t="s">
        <v>921</v>
      </c>
      <c r="E12" s="587" t="s">
        <v>6</v>
      </c>
      <c r="F12" s="641">
        <f>TRUNC('dimensionamento entulho'!N6*8*22*G12,2)</f>
        <v>140.80000000000001</v>
      </c>
      <c r="G12" s="589">
        <v>0.4</v>
      </c>
      <c r="H12" s="588">
        <v>59.23</v>
      </c>
      <c r="I12" s="588">
        <f>H12</f>
        <v>59.23</v>
      </c>
      <c r="J12" s="585">
        <f>TRUNC(F12*I12,2)</f>
        <v>8339.58</v>
      </c>
      <c r="K12" s="635">
        <f>TRUNC(J12*12,2)</f>
        <v>100074.96</v>
      </c>
      <c r="L12" s="642" t="s">
        <v>910</v>
      </c>
    </row>
    <row r="13" spans="1:16" ht="39" thickBot="1">
      <c r="A13" s="579" t="s">
        <v>13</v>
      </c>
      <c r="B13" s="587"/>
      <c r="C13" s="587" t="s">
        <v>782</v>
      </c>
      <c r="D13" s="586" t="s">
        <v>827</v>
      </c>
      <c r="E13" s="587" t="s">
        <v>6</v>
      </c>
      <c r="F13" s="641">
        <f>TRUNC('dimensionamento entulho'!E22*8*22*G13,2)</f>
        <v>105.6</v>
      </c>
      <c r="G13" s="589">
        <v>0.6</v>
      </c>
      <c r="H13" s="588">
        <v>127.12</v>
      </c>
      <c r="I13" s="588">
        <f>H13</f>
        <v>127.12</v>
      </c>
      <c r="J13" s="585">
        <f>TRUNC(F13*I13,2)</f>
        <v>13423.87</v>
      </c>
      <c r="K13" s="635">
        <f>TRUNC(J13*12,2)</f>
        <v>161086.44</v>
      </c>
      <c r="L13" s="590" t="s">
        <v>911</v>
      </c>
    </row>
    <row r="14" spans="1:16" ht="39" thickBot="1">
      <c r="A14" s="579" t="s">
        <v>14</v>
      </c>
      <c r="B14" s="587"/>
      <c r="C14" s="587" t="s">
        <v>829</v>
      </c>
      <c r="D14" s="586" t="s">
        <v>828</v>
      </c>
      <c r="E14" s="587" t="s">
        <v>6</v>
      </c>
      <c r="F14" s="641">
        <f>TRUNC('dimensionamento entulho'!E22*8*22*G14,2)</f>
        <v>70.400000000000006</v>
      </c>
      <c r="G14" s="589">
        <v>0.4</v>
      </c>
      <c r="H14" s="588">
        <v>55.18</v>
      </c>
      <c r="I14" s="588">
        <f>H14</f>
        <v>55.18</v>
      </c>
      <c r="J14" s="585">
        <f>TRUNC(F14*I14,2)</f>
        <v>3884.67</v>
      </c>
      <c r="K14" s="635">
        <f>TRUNC(J14*12,2)</f>
        <v>46616.04</v>
      </c>
      <c r="L14" s="590" t="s">
        <v>912</v>
      </c>
    </row>
    <row r="15" spans="1:16" ht="39" thickBot="1">
      <c r="A15" s="579" t="s">
        <v>15</v>
      </c>
      <c r="B15" s="587"/>
      <c r="C15" s="730">
        <v>10962</v>
      </c>
      <c r="D15" s="586" t="s">
        <v>914</v>
      </c>
      <c r="E15" s="587" t="s">
        <v>8</v>
      </c>
      <c r="F15" s="641">
        <v>15</v>
      </c>
      <c r="G15" s="589">
        <v>1</v>
      </c>
      <c r="H15" s="588">
        <v>240</v>
      </c>
      <c r="I15" s="588">
        <f t="shared" ref="I15" si="1">H15</f>
        <v>240</v>
      </c>
      <c r="J15" s="585">
        <f t="shared" ref="J15" si="2">TRUNC(F15*I15,2)</f>
        <v>3600</v>
      </c>
      <c r="K15" s="635">
        <f t="shared" ref="K15" si="3">TRUNC(J15*12,2)</f>
        <v>43200</v>
      </c>
      <c r="L15" s="590" t="s">
        <v>913</v>
      </c>
    </row>
    <row r="16" spans="1:16" s="465" customFormat="1" ht="15.75" customHeight="1" thickBot="1">
      <c r="A16" s="864" t="s">
        <v>761</v>
      </c>
      <c r="B16" s="865"/>
      <c r="C16" s="865"/>
      <c r="D16" s="865"/>
      <c r="E16" s="865"/>
      <c r="F16" s="865"/>
      <c r="G16" s="865"/>
      <c r="H16" s="865"/>
      <c r="I16" s="866"/>
      <c r="J16" s="503">
        <f>SUM(J6:J15)</f>
        <v>67319.06</v>
      </c>
      <c r="K16" s="504">
        <f>SUM(K6:K15)</f>
        <v>807828.72</v>
      </c>
      <c r="L16" s="636"/>
      <c r="M16" s="466"/>
      <c r="N16" s="466"/>
      <c r="O16" s="466"/>
      <c r="P16" s="466"/>
    </row>
    <row r="17" spans="1:16" s="465" customFormat="1" ht="13.5" thickBot="1">
      <c r="A17" s="478">
        <v>2</v>
      </c>
      <c r="B17" s="479" t="s">
        <v>747</v>
      </c>
      <c r="C17" s="870" t="s">
        <v>762</v>
      </c>
      <c r="D17" s="871"/>
      <c r="E17" s="480"/>
      <c r="F17" s="480"/>
      <c r="G17" s="480"/>
      <c r="H17" s="481"/>
      <c r="I17" s="481"/>
      <c r="J17" s="482"/>
      <c r="K17" s="483"/>
      <c r="L17" s="637"/>
      <c r="M17" s="466"/>
      <c r="N17" s="466"/>
      <c r="O17" s="466"/>
      <c r="P17" s="466"/>
    </row>
    <row r="18" spans="1:16" s="465" customFormat="1" ht="38.25">
      <c r="A18" s="505" t="s">
        <v>619</v>
      </c>
      <c r="B18" s="486"/>
      <c r="C18" s="506" t="s">
        <v>763</v>
      </c>
      <c r="D18" s="507" t="s">
        <v>764</v>
      </c>
      <c r="E18" s="507" t="s">
        <v>8</v>
      </c>
      <c r="F18" s="508">
        <v>12</v>
      </c>
      <c r="G18" s="497">
        <v>0.25</v>
      </c>
      <c r="H18" s="508">
        <f>TRUNC(cotacao!E5,2)</f>
        <v>88.26</v>
      </c>
      <c r="I18" s="508">
        <f>H18</f>
        <v>88.26</v>
      </c>
      <c r="J18" s="509">
        <f>TRUNC(F18*G18*I18,2)</f>
        <v>264.77999999999997</v>
      </c>
      <c r="K18" s="638">
        <f>J18*12</f>
        <v>3177.3599999999997</v>
      </c>
      <c r="L18" s="492" t="s">
        <v>783</v>
      </c>
      <c r="M18" s="466"/>
      <c r="N18" s="466"/>
      <c r="O18" s="466"/>
      <c r="P18" s="466"/>
    </row>
    <row r="19" spans="1:16" s="465" customFormat="1" ht="51">
      <c r="A19" s="511" t="s">
        <v>618</v>
      </c>
      <c r="B19" s="494"/>
      <c r="C19" s="495" t="s">
        <v>763</v>
      </c>
      <c r="D19" s="496" t="s">
        <v>765</v>
      </c>
      <c r="E19" s="496" t="s">
        <v>766</v>
      </c>
      <c r="F19" s="498">
        <v>4</v>
      </c>
      <c r="G19" s="497">
        <v>0.25</v>
      </c>
      <c r="H19" s="498">
        <f>TRUNC(cotacao!E8,2)</f>
        <v>48.46</v>
      </c>
      <c r="I19" s="498">
        <f>H19</f>
        <v>48.46</v>
      </c>
      <c r="J19" s="512">
        <f>TRUNC(F19*G19*I19,2)</f>
        <v>48.46</v>
      </c>
      <c r="K19" s="639">
        <f>J19*12</f>
        <v>581.52</v>
      </c>
      <c r="L19" s="510" t="s">
        <v>784</v>
      </c>
      <c r="M19" s="466"/>
      <c r="N19" s="466"/>
      <c r="O19" s="466"/>
      <c r="P19" s="466"/>
    </row>
    <row r="20" spans="1:16" s="465" customFormat="1" ht="38.25">
      <c r="A20" s="513" t="s">
        <v>615</v>
      </c>
      <c r="B20" s="494"/>
      <c r="C20" s="495" t="s">
        <v>763</v>
      </c>
      <c r="D20" s="496" t="s">
        <v>767</v>
      </c>
      <c r="E20" s="496" t="s">
        <v>8</v>
      </c>
      <c r="F20" s="498">
        <v>6</v>
      </c>
      <c r="G20" s="497">
        <v>0.25</v>
      </c>
      <c r="H20" s="498">
        <f>TRUNC(cotacao!E23,2)</f>
        <v>14.95</v>
      </c>
      <c r="I20" s="498">
        <f>H20</f>
        <v>14.95</v>
      </c>
      <c r="J20" s="512">
        <f>TRUNC(F20*G20*I20,2)</f>
        <v>22.42</v>
      </c>
      <c r="K20" s="639">
        <f>J20*12</f>
        <v>269.04000000000002</v>
      </c>
      <c r="L20" s="510" t="s">
        <v>919</v>
      </c>
      <c r="M20" s="466"/>
      <c r="N20" s="466"/>
      <c r="O20" s="466"/>
      <c r="P20" s="466"/>
    </row>
    <row r="21" spans="1:16" s="465" customFormat="1" ht="38.25">
      <c r="A21" s="511" t="s">
        <v>614</v>
      </c>
      <c r="B21" s="495"/>
      <c r="C21" s="495" t="s">
        <v>763</v>
      </c>
      <c r="D21" s="496" t="s">
        <v>768</v>
      </c>
      <c r="E21" s="496" t="s">
        <v>8</v>
      </c>
      <c r="F21" s="498">
        <v>6</v>
      </c>
      <c r="G21" s="502">
        <v>0.16669999999999999</v>
      </c>
      <c r="H21" s="498">
        <f>TRUNC(cotacao!E11,2)</f>
        <v>18.600000000000001</v>
      </c>
      <c r="I21" s="498">
        <f>H21</f>
        <v>18.600000000000001</v>
      </c>
      <c r="J21" s="512">
        <f>TRUNC(F21*G21*I21,2)</f>
        <v>18.600000000000001</v>
      </c>
      <c r="K21" s="639">
        <f>J21*12</f>
        <v>223.20000000000002</v>
      </c>
      <c r="L21" s="510" t="s">
        <v>918</v>
      </c>
      <c r="M21" s="466"/>
      <c r="N21" s="466"/>
      <c r="O21" s="466"/>
      <c r="P21" s="466"/>
    </row>
    <row r="22" spans="1:16" s="465" customFormat="1" ht="25.5">
      <c r="A22" s="511" t="s">
        <v>777</v>
      </c>
      <c r="B22" s="495"/>
      <c r="C22" s="495" t="s">
        <v>763</v>
      </c>
      <c r="D22" s="496" t="s">
        <v>785</v>
      </c>
      <c r="E22" s="496" t="s">
        <v>766</v>
      </c>
      <c r="F22" s="498">
        <v>4</v>
      </c>
      <c r="G22" s="502">
        <v>1</v>
      </c>
      <c r="H22" s="498">
        <f>TRUNC(cotacao!E14,2)</f>
        <v>15.84</v>
      </c>
      <c r="I22" s="498">
        <f t="shared" ref="I22" si="4">H22</f>
        <v>15.84</v>
      </c>
      <c r="J22" s="512">
        <f>TRUNC(F22*G22*H22,2)</f>
        <v>63.36</v>
      </c>
      <c r="K22" s="639">
        <f t="shared" ref="K22:K24" si="5">J22*12</f>
        <v>760.31999999999994</v>
      </c>
      <c r="L22" s="510" t="s">
        <v>917</v>
      </c>
      <c r="M22" s="466"/>
      <c r="N22" s="466"/>
      <c r="O22" s="466"/>
      <c r="P22" s="466"/>
    </row>
    <row r="23" spans="1:16" s="465" customFormat="1" ht="25.5">
      <c r="A23" s="511" t="s">
        <v>778</v>
      </c>
      <c r="B23" s="495"/>
      <c r="C23" s="495" t="s">
        <v>763</v>
      </c>
      <c r="D23" s="496" t="s">
        <v>769</v>
      </c>
      <c r="E23" s="496" t="s">
        <v>8</v>
      </c>
      <c r="F23" s="498">
        <v>4</v>
      </c>
      <c r="G23" s="502">
        <v>1</v>
      </c>
      <c r="H23" s="498">
        <f>TRUNC(cotacao!E50,2)</f>
        <v>16.61</v>
      </c>
      <c r="I23" s="584">
        <f>H23</f>
        <v>16.61</v>
      </c>
      <c r="J23" s="512">
        <f t="shared" ref="J23:J24" si="6">TRUNC(F23*G23*I23,2)</f>
        <v>66.44</v>
      </c>
      <c r="K23" s="639">
        <f t="shared" si="5"/>
        <v>797.28</v>
      </c>
      <c r="L23" s="510" t="s">
        <v>916</v>
      </c>
      <c r="M23" s="466"/>
      <c r="N23" s="466"/>
      <c r="O23" s="466"/>
      <c r="P23" s="466"/>
    </row>
    <row r="24" spans="1:16" s="465" customFormat="1" ht="26.25" thickBot="1">
      <c r="A24" s="511" t="s">
        <v>779</v>
      </c>
      <c r="B24" s="495"/>
      <c r="C24" s="495" t="s">
        <v>763</v>
      </c>
      <c r="D24" s="496" t="s">
        <v>771</v>
      </c>
      <c r="E24" s="496" t="s">
        <v>8</v>
      </c>
      <c r="F24" s="498">
        <f>F23</f>
        <v>4</v>
      </c>
      <c r="G24" s="502">
        <v>0.25</v>
      </c>
      <c r="H24" s="498">
        <f>TRUNC(cotacao!E53,2)</f>
        <v>36.24</v>
      </c>
      <c r="I24" s="498">
        <f>H24</f>
        <v>36.24</v>
      </c>
      <c r="J24" s="512">
        <f t="shared" si="6"/>
        <v>36.24</v>
      </c>
      <c r="K24" s="639">
        <f t="shared" si="5"/>
        <v>434.88</v>
      </c>
      <c r="L24" s="590" t="s">
        <v>915</v>
      </c>
      <c r="M24" s="466"/>
      <c r="N24" s="466"/>
      <c r="O24" s="466"/>
      <c r="P24" s="466"/>
    </row>
    <row r="25" spans="1:16" ht="13.5" thickBot="1">
      <c r="A25" s="864" t="s">
        <v>773</v>
      </c>
      <c r="B25" s="865"/>
      <c r="C25" s="865"/>
      <c r="D25" s="865"/>
      <c r="E25" s="865"/>
      <c r="F25" s="865"/>
      <c r="G25" s="865"/>
      <c r="H25" s="865"/>
      <c r="I25" s="866"/>
      <c r="J25" s="503">
        <f>SUM(J18:J24)</f>
        <v>520.29999999999995</v>
      </c>
      <c r="K25" s="504">
        <f>SUM(K18:K24)</f>
        <v>6243.5999999999995</v>
      </c>
      <c r="L25" s="636"/>
    </row>
    <row r="26" spans="1:16" ht="13.5" thickBot="1">
      <c r="A26" s="864" t="s">
        <v>774</v>
      </c>
      <c r="B26" s="865"/>
      <c r="C26" s="865"/>
      <c r="D26" s="865"/>
      <c r="E26" s="865"/>
      <c r="F26" s="865"/>
      <c r="G26" s="865"/>
      <c r="H26" s="865"/>
      <c r="I26" s="866"/>
      <c r="J26" s="514">
        <f>J16+J25</f>
        <v>67839.360000000001</v>
      </c>
      <c r="K26" s="515">
        <f>K16+K25</f>
        <v>814072.31999999995</v>
      </c>
      <c r="L26" s="637"/>
    </row>
    <row r="27" spans="1:16" ht="15" customHeight="1" thickBot="1">
      <c r="A27" s="854" t="s">
        <v>568</v>
      </c>
      <c r="B27" s="855"/>
      <c r="C27" s="855"/>
      <c r="D27" s="855"/>
      <c r="E27" s="855"/>
      <c r="F27" s="855"/>
      <c r="G27" s="855"/>
      <c r="H27" s="855"/>
      <c r="I27" s="516">
        <v>0.2339</v>
      </c>
      <c r="J27" s="509">
        <f>TRUNC(J26*I27,2)</f>
        <v>15867.62</v>
      </c>
      <c r="K27" s="638">
        <f>TRUNC(K26*I27,2)</f>
        <v>190411.51</v>
      </c>
      <c r="L27" s="640" t="s">
        <v>883</v>
      </c>
    </row>
    <row r="28" spans="1:16" ht="13.5" customHeight="1" thickBot="1">
      <c r="A28" s="856" t="s">
        <v>775</v>
      </c>
      <c r="B28" s="857"/>
      <c r="C28" s="857"/>
      <c r="D28" s="857"/>
      <c r="E28" s="857"/>
      <c r="F28" s="857"/>
      <c r="G28" s="857"/>
      <c r="H28" s="857"/>
      <c r="I28" s="858"/>
      <c r="J28" s="517">
        <f>J26+J27</f>
        <v>83706.98</v>
      </c>
      <c r="K28" s="518">
        <f>K26+K27</f>
        <v>1004483.83</v>
      </c>
      <c r="L28" s="636"/>
      <c r="N28" s="591"/>
      <c r="O28" s="519"/>
      <c r="P28" s="520"/>
    </row>
    <row r="29" spans="1:16" ht="32.25" customHeight="1" thickBot="1">
      <c r="A29" s="521" t="s">
        <v>749</v>
      </c>
      <c r="B29" s="472"/>
      <c r="C29" s="859" t="s">
        <v>786</v>
      </c>
      <c r="D29" s="860"/>
      <c r="E29" s="522" t="s">
        <v>736</v>
      </c>
      <c r="F29" s="523">
        <f>'dimensionamento entulho'!K32</f>
        <v>728</v>
      </c>
      <c r="G29" s="861">
        <v>1</v>
      </c>
      <c r="H29" s="862"/>
      <c r="I29" s="524">
        <f>TRUNC(J28/F29,2)</f>
        <v>114.98</v>
      </c>
      <c r="J29" s="525">
        <f>J28</f>
        <v>83706.98</v>
      </c>
      <c r="K29" s="526">
        <f>K28</f>
        <v>1004483.83</v>
      </c>
      <c r="L29" s="637"/>
      <c r="N29" s="592"/>
      <c r="O29" s="527"/>
    </row>
    <row r="30" spans="1:16">
      <c r="A30" s="528"/>
      <c r="B30" s="528"/>
      <c r="C30" s="528"/>
      <c r="D30" s="529"/>
      <c r="E30" s="529"/>
      <c r="F30" s="529"/>
      <c r="G30" s="529"/>
      <c r="H30" s="530"/>
      <c r="I30" s="530"/>
      <c r="J30" s="531"/>
      <c r="K30" s="532"/>
    </row>
    <row r="31" spans="1:16">
      <c r="A31" s="863" t="s">
        <v>884</v>
      </c>
      <c r="B31" s="863"/>
      <c r="C31" s="863"/>
      <c r="D31" s="863"/>
      <c r="E31" s="863"/>
      <c r="F31" s="863"/>
      <c r="G31" s="863"/>
      <c r="H31" s="863"/>
      <c r="I31" s="863"/>
      <c r="J31" s="863"/>
      <c r="K31" s="863"/>
    </row>
    <row r="32" spans="1:16">
      <c r="A32" s="528"/>
      <c r="B32" s="528"/>
      <c r="C32" s="528"/>
      <c r="D32" s="529"/>
      <c r="E32" s="529"/>
      <c r="F32" s="529"/>
      <c r="G32" s="529"/>
      <c r="H32" s="530"/>
      <c r="I32" s="530"/>
      <c r="J32" s="531"/>
      <c r="K32" s="532"/>
    </row>
    <row r="33" spans="1:16">
      <c r="A33" s="528"/>
      <c r="B33" s="528"/>
      <c r="C33" s="528"/>
      <c r="D33" s="529"/>
      <c r="E33" s="529"/>
      <c r="F33" s="529"/>
      <c r="G33" s="529"/>
      <c r="H33" s="530"/>
      <c r="I33" s="714">
        <f>TRUNC(J28/F29,8)</f>
        <v>114.98211538</v>
      </c>
      <c r="J33" s="531">
        <f>F29*I33</f>
        <v>83706.979996640002</v>
      </c>
      <c r="K33" s="532"/>
    </row>
    <row r="34" spans="1:16">
      <c r="A34" s="528"/>
      <c r="B34" s="528"/>
      <c r="C34" s="528"/>
      <c r="D34" s="529"/>
      <c r="E34" s="529"/>
      <c r="F34" s="529"/>
      <c r="G34" s="529"/>
      <c r="H34" s="530"/>
      <c r="I34" s="593"/>
      <c r="J34" s="531"/>
      <c r="K34" s="532"/>
    </row>
    <row r="35" spans="1:16">
      <c r="A35" s="528"/>
      <c r="B35" s="528"/>
      <c r="C35" s="528"/>
      <c r="D35" s="529"/>
      <c r="E35" s="529"/>
      <c r="F35" s="529"/>
      <c r="G35" s="529"/>
      <c r="H35" s="530"/>
      <c r="I35" s="593"/>
      <c r="J35" s="531"/>
      <c r="K35" s="532"/>
    </row>
    <row r="36" spans="1:16">
      <c r="A36" s="533"/>
      <c r="B36" s="533"/>
      <c r="C36" s="533"/>
      <c r="D36" s="529"/>
      <c r="E36" s="529"/>
      <c r="F36" s="529"/>
      <c r="G36" s="529"/>
      <c r="H36" s="530"/>
      <c r="I36" s="530"/>
      <c r="J36" s="531"/>
      <c r="K36" s="532"/>
    </row>
    <row r="37" spans="1:16" s="465" customFormat="1">
      <c r="A37" s="533"/>
      <c r="B37" s="533"/>
      <c r="C37" s="533"/>
      <c r="D37" s="529"/>
      <c r="E37" s="529"/>
      <c r="F37" s="529"/>
      <c r="G37" s="529"/>
      <c r="H37" s="530"/>
      <c r="I37" s="530"/>
      <c r="J37" s="531"/>
      <c r="K37" s="532"/>
      <c r="M37" s="466"/>
      <c r="N37" s="466"/>
      <c r="O37" s="466"/>
      <c r="P37" s="466"/>
    </row>
    <row r="38" spans="1:16" s="465" customFormat="1">
      <c r="A38" s="533"/>
      <c r="B38" s="533"/>
      <c r="C38" s="533"/>
      <c r="D38" s="529"/>
      <c r="E38" s="529"/>
      <c r="F38" s="529"/>
      <c r="G38" s="529"/>
      <c r="H38" s="530"/>
      <c r="I38" s="530"/>
      <c r="J38" s="531"/>
      <c r="K38" s="532"/>
      <c r="M38" s="466"/>
      <c r="N38" s="466"/>
      <c r="O38" s="466"/>
      <c r="P38" s="466"/>
    </row>
    <row r="39" spans="1:16" s="465" customFormat="1">
      <c r="A39" s="533"/>
      <c r="B39" s="533"/>
      <c r="C39" s="533"/>
      <c r="D39" s="529"/>
      <c r="E39" s="529"/>
      <c r="F39" s="529"/>
      <c r="G39" s="529"/>
      <c r="H39" s="530"/>
      <c r="I39" s="530"/>
      <c r="J39" s="531"/>
      <c r="K39" s="532"/>
      <c r="M39" s="466"/>
      <c r="N39" s="466"/>
      <c r="O39" s="466"/>
      <c r="P39" s="466"/>
    </row>
    <row r="40" spans="1:16" s="465" customFormat="1">
      <c r="A40" s="533"/>
      <c r="B40" s="533"/>
      <c r="C40" s="533"/>
      <c r="D40" s="529"/>
      <c r="E40" s="529"/>
      <c r="F40" s="529"/>
      <c r="G40" s="529"/>
      <c r="H40" s="530"/>
      <c r="I40" s="530"/>
      <c r="J40" s="531"/>
      <c r="K40" s="532"/>
      <c r="M40" s="466"/>
      <c r="N40" s="466"/>
      <c r="O40" s="466"/>
      <c r="P40" s="466"/>
    </row>
    <row r="41" spans="1:16" s="465" customFormat="1">
      <c r="A41" s="534"/>
      <c r="B41" s="534"/>
      <c r="C41" s="534"/>
      <c r="D41" s="535"/>
      <c r="E41" s="535"/>
      <c r="F41" s="535"/>
      <c r="G41" s="535"/>
      <c r="H41" s="536"/>
      <c r="I41" s="536"/>
      <c r="J41" s="531"/>
      <c r="K41" s="537"/>
      <c r="M41" s="466"/>
      <c r="N41" s="466"/>
      <c r="O41" s="466"/>
      <c r="P41" s="466"/>
    </row>
    <row r="42" spans="1:16" s="465" customFormat="1">
      <c r="A42" s="533"/>
      <c r="B42" s="533"/>
      <c r="C42" s="533"/>
      <c r="D42" s="529"/>
      <c r="E42" s="529"/>
      <c r="F42" s="529"/>
      <c r="G42" s="529"/>
      <c r="H42" s="530"/>
      <c r="I42" s="530"/>
      <c r="J42" s="531"/>
      <c r="K42" s="532"/>
      <c r="M42" s="466"/>
      <c r="N42" s="466"/>
      <c r="O42" s="466"/>
      <c r="P42" s="466"/>
    </row>
    <row r="43" spans="1:16" s="465" customFormat="1">
      <c r="A43" s="533"/>
      <c r="B43" s="533"/>
      <c r="C43" s="533"/>
      <c r="D43" s="529"/>
      <c r="E43" s="529"/>
      <c r="F43" s="529"/>
      <c r="G43" s="529"/>
      <c r="H43" s="530"/>
      <c r="I43" s="530"/>
      <c r="J43" s="531"/>
      <c r="K43" s="532"/>
      <c r="M43" s="466"/>
      <c r="N43" s="466"/>
      <c r="O43" s="466"/>
      <c r="P43" s="466"/>
    </row>
    <row r="44" spans="1:16" s="465" customFormat="1">
      <c r="A44" s="533"/>
      <c r="B44" s="533"/>
      <c r="C44" s="533"/>
      <c r="D44" s="529"/>
      <c r="E44" s="529"/>
      <c r="F44" s="529"/>
      <c r="G44" s="529"/>
      <c r="H44" s="530"/>
      <c r="I44" s="530"/>
      <c r="J44" s="531"/>
      <c r="K44" s="532"/>
      <c r="M44" s="466"/>
      <c r="N44" s="466"/>
      <c r="O44" s="466"/>
      <c r="P44" s="466"/>
    </row>
    <row r="45" spans="1:16" s="465" customFormat="1">
      <c r="A45" s="533"/>
      <c r="B45" s="533"/>
      <c r="C45" s="533"/>
      <c r="D45" s="529"/>
      <c r="E45" s="529"/>
      <c r="F45" s="529"/>
      <c r="G45" s="529"/>
      <c r="H45" s="530"/>
      <c r="I45" s="530"/>
      <c r="J45" s="531"/>
      <c r="K45" s="532"/>
      <c r="M45" s="466"/>
      <c r="N45" s="466"/>
      <c r="O45" s="466"/>
      <c r="P45" s="466"/>
    </row>
    <row r="46" spans="1:16" s="465" customFormat="1">
      <c r="A46" s="534"/>
      <c r="B46" s="534"/>
      <c r="C46" s="534"/>
      <c r="D46" s="535"/>
      <c r="E46" s="535"/>
      <c r="F46" s="535"/>
      <c r="G46" s="535"/>
      <c r="H46" s="536"/>
      <c r="I46" s="536"/>
      <c r="J46" s="531"/>
      <c r="K46" s="537"/>
      <c r="M46" s="466"/>
      <c r="N46" s="466"/>
      <c r="O46" s="466"/>
      <c r="P46" s="466"/>
    </row>
    <row r="47" spans="1:16" s="465" customFormat="1">
      <c r="A47" s="533"/>
      <c r="B47" s="533"/>
      <c r="C47" s="533"/>
      <c r="D47" s="529"/>
      <c r="E47" s="529"/>
      <c r="F47" s="529"/>
      <c r="G47" s="529"/>
      <c r="H47" s="530"/>
      <c r="I47" s="530"/>
      <c r="J47" s="531"/>
      <c r="K47" s="532"/>
      <c r="M47" s="466"/>
      <c r="N47" s="466"/>
      <c r="O47" s="466"/>
      <c r="P47" s="466"/>
    </row>
    <row r="48" spans="1:16" s="465" customFormat="1">
      <c r="A48" s="533"/>
      <c r="B48" s="533"/>
      <c r="C48" s="533"/>
      <c r="D48" s="529"/>
      <c r="E48" s="529"/>
      <c r="F48" s="529"/>
      <c r="G48" s="529"/>
      <c r="H48" s="530"/>
      <c r="I48" s="530"/>
      <c r="J48" s="531"/>
      <c r="K48" s="532"/>
      <c r="M48" s="466"/>
      <c r="N48" s="466"/>
      <c r="O48" s="466"/>
      <c r="P48" s="466"/>
    </row>
    <row r="49" spans="1:16" s="465" customFormat="1">
      <c r="A49" s="533"/>
      <c r="B49" s="533"/>
      <c r="C49" s="533"/>
      <c r="D49" s="529"/>
      <c r="E49" s="529"/>
      <c r="F49" s="529"/>
      <c r="G49" s="529"/>
      <c r="H49" s="530"/>
      <c r="I49" s="530"/>
      <c r="J49" s="531"/>
      <c r="K49" s="532"/>
      <c r="M49" s="466"/>
      <c r="N49" s="466"/>
      <c r="O49" s="466"/>
      <c r="P49" s="466"/>
    </row>
    <row r="50" spans="1:16" s="465" customFormat="1">
      <c r="A50" s="533"/>
      <c r="B50" s="533"/>
      <c r="C50" s="533"/>
      <c r="D50" s="529"/>
      <c r="E50" s="529"/>
      <c r="F50" s="529"/>
      <c r="G50" s="529"/>
      <c r="H50" s="530"/>
      <c r="I50" s="530"/>
      <c r="J50" s="531"/>
      <c r="K50" s="532"/>
      <c r="M50" s="466"/>
      <c r="N50" s="466"/>
      <c r="O50" s="466"/>
      <c r="P50" s="466"/>
    </row>
    <row r="51" spans="1:16" s="465" customFormat="1">
      <c r="A51" s="528"/>
      <c r="B51" s="528"/>
      <c r="C51" s="528"/>
      <c r="D51" s="529"/>
      <c r="E51" s="529"/>
      <c r="F51" s="529"/>
      <c r="G51" s="529"/>
      <c r="H51" s="530"/>
      <c r="I51" s="530"/>
      <c r="J51" s="531"/>
      <c r="K51" s="532"/>
      <c r="M51" s="466"/>
      <c r="N51" s="466"/>
      <c r="O51" s="466"/>
      <c r="P51" s="466"/>
    </row>
    <row r="52" spans="1:16" s="465" customFormat="1">
      <c r="A52" s="528"/>
      <c r="B52" s="528"/>
      <c r="C52" s="528"/>
      <c r="D52" s="529"/>
      <c r="E52" s="529"/>
      <c r="F52" s="529"/>
      <c r="G52" s="529"/>
      <c r="H52" s="530"/>
      <c r="I52" s="530"/>
      <c r="J52" s="531"/>
      <c r="K52" s="532"/>
      <c r="M52" s="466"/>
      <c r="N52" s="466"/>
      <c r="O52" s="466"/>
      <c r="P52" s="466"/>
    </row>
    <row r="53" spans="1:16" s="465" customFormat="1">
      <c r="A53" s="538"/>
      <c r="B53" s="538"/>
      <c r="C53" s="538"/>
      <c r="D53" s="535"/>
      <c r="E53" s="535"/>
      <c r="F53" s="535"/>
      <c r="G53" s="535"/>
      <c r="H53" s="536"/>
      <c r="I53" s="536"/>
      <c r="J53" s="531"/>
      <c r="K53" s="537"/>
      <c r="M53" s="466"/>
      <c r="N53" s="466"/>
      <c r="O53" s="466"/>
      <c r="P53" s="466"/>
    </row>
    <row r="54" spans="1:16" s="465" customFormat="1">
      <c r="A54" s="528"/>
      <c r="B54" s="528"/>
      <c r="C54" s="528"/>
      <c r="D54" s="529"/>
      <c r="E54" s="529"/>
      <c r="F54" s="529"/>
      <c r="G54" s="529"/>
      <c r="H54" s="530"/>
      <c r="I54" s="530"/>
      <c r="J54" s="531"/>
      <c r="K54" s="532"/>
      <c r="M54" s="466"/>
      <c r="N54" s="466"/>
      <c r="O54" s="466"/>
      <c r="P54" s="466"/>
    </row>
    <row r="55" spans="1:16" s="465" customFormat="1">
      <c r="A55" s="528"/>
      <c r="B55" s="528"/>
      <c r="C55" s="528"/>
      <c r="D55" s="529"/>
      <c r="E55" s="529"/>
      <c r="F55" s="529"/>
      <c r="G55" s="529"/>
      <c r="H55" s="530"/>
      <c r="I55" s="530"/>
      <c r="J55" s="531"/>
      <c r="K55" s="532"/>
      <c r="M55" s="466"/>
      <c r="N55" s="466"/>
      <c r="O55" s="466"/>
      <c r="P55" s="466"/>
    </row>
    <row r="56" spans="1:16" s="465" customFormat="1">
      <c r="A56" s="528"/>
      <c r="B56" s="528"/>
      <c r="C56" s="528"/>
      <c r="D56" s="529"/>
      <c r="E56" s="529"/>
      <c r="F56" s="529"/>
      <c r="G56" s="529"/>
      <c r="H56" s="530"/>
      <c r="I56" s="530"/>
      <c r="J56" s="531"/>
      <c r="K56" s="532"/>
      <c r="M56" s="466"/>
      <c r="N56" s="466"/>
      <c r="O56" s="466"/>
      <c r="P56" s="466"/>
    </row>
    <row r="57" spans="1:16" s="465" customFormat="1">
      <c r="A57" s="528"/>
      <c r="B57" s="528"/>
      <c r="C57" s="528"/>
      <c r="D57" s="529"/>
      <c r="E57" s="529"/>
      <c r="F57" s="529"/>
      <c r="G57" s="529"/>
      <c r="H57" s="530"/>
      <c r="I57" s="530"/>
      <c r="J57" s="531"/>
      <c r="K57" s="532"/>
      <c r="M57" s="466"/>
      <c r="N57" s="466"/>
      <c r="O57" s="466"/>
      <c r="P57" s="466"/>
    </row>
    <row r="58" spans="1:16" s="465" customFormat="1">
      <c r="A58" s="528"/>
      <c r="B58" s="528"/>
      <c r="C58" s="528"/>
      <c r="D58" s="529"/>
      <c r="E58" s="529"/>
      <c r="F58" s="529"/>
      <c r="G58" s="529"/>
      <c r="H58" s="530"/>
      <c r="I58" s="530"/>
      <c r="J58" s="531"/>
      <c r="K58" s="532"/>
      <c r="M58" s="466"/>
      <c r="N58" s="466"/>
      <c r="O58" s="466"/>
      <c r="P58" s="466"/>
    </row>
    <row r="59" spans="1:16" s="465" customFormat="1">
      <c r="A59" s="528"/>
      <c r="B59" s="528"/>
      <c r="C59" s="528"/>
      <c r="D59" s="529"/>
      <c r="E59" s="529"/>
      <c r="F59" s="529"/>
      <c r="G59" s="529"/>
      <c r="H59" s="530"/>
      <c r="I59" s="530"/>
      <c r="J59" s="531"/>
      <c r="K59" s="532"/>
      <c r="M59" s="466"/>
      <c r="N59" s="466"/>
      <c r="O59" s="466"/>
      <c r="P59" s="466"/>
    </row>
    <row r="60" spans="1:16" s="465" customFormat="1">
      <c r="A60" s="528"/>
      <c r="B60" s="528"/>
      <c r="C60" s="528"/>
      <c r="D60" s="529"/>
      <c r="E60" s="529"/>
      <c r="F60" s="529"/>
      <c r="G60" s="529"/>
      <c r="H60" s="530"/>
      <c r="I60" s="530"/>
      <c r="J60" s="531"/>
      <c r="K60" s="532"/>
      <c r="M60" s="466"/>
      <c r="N60" s="466"/>
      <c r="O60" s="466"/>
      <c r="P60" s="466"/>
    </row>
    <row r="61" spans="1:16" s="465" customFormat="1">
      <c r="A61" s="528"/>
      <c r="B61" s="528"/>
      <c r="C61" s="528"/>
      <c r="D61" s="529"/>
      <c r="E61" s="529"/>
      <c r="F61" s="529"/>
      <c r="G61" s="529"/>
      <c r="H61" s="530"/>
      <c r="I61" s="530"/>
      <c r="J61" s="531"/>
      <c r="K61" s="532"/>
      <c r="M61" s="466"/>
      <c r="N61" s="466"/>
      <c r="O61" s="466"/>
      <c r="P61" s="466"/>
    </row>
    <row r="62" spans="1:16" s="465" customFormat="1">
      <c r="A62" s="528"/>
      <c r="B62" s="528"/>
      <c r="C62" s="528"/>
      <c r="D62" s="529"/>
      <c r="E62" s="529"/>
      <c r="F62" s="529"/>
      <c r="G62" s="529"/>
      <c r="H62" s="530"/>
      <c r="I62" s="530"/>
      <c r="J62" s="531"/>
      <c r="K62" s="532"/>
      <c r="M62" s="466"/>
      <c r="N62" s="466"/>
      <c r="O62" s="466"/>
      <c r="P62" s="466"/>
    </row>
    <row r="63" spans="1:16" s="465" customFormat="1">
      <c r="A63" s="528"/>
      <c r="B63" s="528"/>
      <c r="C63" s="528"/>
      <c r="D63" s="529"/>
      <c r="E63" s="529"/>
      <c r="F63" s="529"/>
      <c r="G63" s="529"/>
      <c r="H63" s="530"/>
      <c r="I63" s="530"/>
      <c r="J63" s="531"/>
      <c r="K63" s="532"/>
      <c r="M63" s="466"/>
      <c r="N63" s="466"/>
      <c r="O63" s="466"/>
      <c r="P63" s="466"/>
    </row>
    <row r="64" spans="1:16" s="465" customFormat="1">
      <c r="A64" s="538"/>
      <c r="B64" s="538"/>
      <c r="C64" s="538"/>
      <c r="D64" s="535"/>
      <c r="E64" s="535"/>
      <c r="F64" s="535"/>
      <c r="G64" s="535"/>
      <c r="H64" s="536"/>
      <c r="I64" s="536"/>
      <c r="J64" s="531"/>
      <c r="K64" s="537"/>
      <c r="M64" s="466"/>
      <c r="N64" s="466"/>
      <c r="O64" s="466"/>
      <c r="P64" s="466"/>
    </row>
    <row r="65" spans="1:16" s="465" customFormat="1">
      <c r="A65" s="528"/>
      <c r="B65" s="528"/>
      <c r="C65" s="528"/>
      <c r="D65" s="529"/>
      <c r="E65" s="529"/>
      <c r="F65" s="529"/>
      <c r="G65" s="529"/>
      <c r="H65" s="530"/>
      <c r="I65" s="530"/>
      <c r="J65" s="531"/>
      <c r="K65" s="532"/>
      <c r="M65" s="466"/>
      <c r="N65" s="466"/>
      <c r="O65" s="466"/>
      <c r="P65" s="466"/>
    </row>
    <row r="66" spans="1:16" s="465" customFormat="1">
      <c r="A66" s="528"/>
      <c r="B66" s="528"/>
      <c r="C66" s="528"/>
      <c r="D66" s="529"/>
      <c r="E66" s="529"/>
      <c r="F66" s="529"/>
      <c r="G66" s="529"/>
      <c r="H66" s="530"/>
      <c r="I66" s="530"/>
      <c r="J66" s="531"/>
      <c r="K66" s="532"/>
      <c r="M66" s="466"/>
      <c r="N66" s="466"/>
      <c r="O66" s="466"/>
      <c r="P66" s="466"/>
    </row>
    <row r="67" spans="1:16" s="465" customFormat="1">
      <c r="A67" s="539"/>
      <c r="B67" s="539"/>
      <c r="C67" s="539"/>
      <c r="D67" s="540"/>
      <c r="E67" s="540"/>
      <c r="F67" s="540"/>
      <c r="G67" s="540"/>
      <c r="H67" s="530"/>
      <c r="I67" s="530"/>
      <c r="J67" s="531"/>
      <c r="K67" s="532"/>
      <c r="M67" s="466"/>
      <c r="N67" s="466"/>
      <c r="O67" s="466"/>
      <c r="P67" s="466"/>
    </row>
    <row r="68" spans="1:16" s="465" customFormat="1">
      <c r="A68" s="541"/>
      <c r="B68" s="541"/>
      <c r="C68" s="541"/>
      <c r="D68" s="542"/>
      <c r="E68" s="542"/>
      <c r="F68" s="542"/>
      <c r="G68" s="542"/>
      <c r="H68" s="530"/>
      <c r="I68" s="530"/>
      <c r="J68" s="531"/>
      <c r="K68" s="531"/>
      <c r="M68" s="466"/>
      <c r="N68" s="466"/>
      <c r="O68" s="466"/>
      <c r="P68" s="466"/>
    </row>
    <row r="69" spans="1:16" s="465" customFormat="1">
      <c r="A69" s="543"/>
      <c r="B69" s="543"/>
      <c r="C69" s="543"/>
      <c r="D69" s="540"/>
      <c r="E69" s="540"/>
      <c r="F69" s="540"/>
      <c r="G69" s="540"/>
      <c r="H69" s="530"/>
      <c r="I69" s="530"/>
      <c r="J69" s="531"/>
      <c r="K69" s="531"/>
      <c r="M69" s="466"/>
      <c r="N69" s="466"/>
      <c r="O69" s="466"/>
      <c r="P69" s="466"/>
    </row>
    <row r="70" spans="1:16" s="465" customFormat="1">
      <c r="A70" s="543"/>
      <c r="B70" s="543"/>
      <c r="C70" s="543"/>
      <c r="D70" s="544"/>
      <c r="E70" s="544"/>
      <c r="F70" s="544"/>
      <c r="G70" s="544"/>
      <c r="H70" s="530"/>
      <c r="I70" s="530"/>
      <c r="J70" s="531"/>
      <c r="K70" s="531"/>
      <c r="M70" s="466"/>
      <c r="N70" s="466"/>
      <c r="O70" s="466"/>
      <c r="P70" s="466"/>
    </row>
  </sheetData>
  <mergeCells count="11">
    <mergeCell ref="A26:I26"/>
    <mergeCell ref="A1:K1"/>
    <mergeCell ref="C5:D5"/>
    <mergeCell ref="A16:I16"/>
    <mergeCell ref="C17:D17"/>
    <mergeCell ref="A25:I25"/>
    <mergeCell ref="A27:H27"/>
    <mergeCell ref="A28:I28"/>
    <mergeCell ref="C29:D29"/>
    <mergeCell ref="G29:H29"/>
    <mergeCell ref="A31:K31"/>
  </mergeCells>
  <phoneticPr fontId="58" type="noConversion"/>
  <pageMargins left="0.51181102362204722" right="0.51181102362204722" top="1.3883333333333334" bottom="0.78740157480314965" header="0.31496062992125984" footer="0.31496062992125984"/>
  <pageSetup paperSize="9" scale="57" fitToWidth="0" fitToHeight="0" orientation="landscape" r:id="rId1"/>
  <headerFooter>
    <oddHeader>&amp;L&amp;G&amp;C&amp;"+,Regular"&amp;15
&amp;"Arial,Normal"&amp;12Estado do Rio de Janeiro
&amp;"Arial,Negrito"PREFEITURA MUNICIPAL DE CARMO&amp;"Arial,Normal"
Secretaria Municipal de Meio Ambiente e Defesa Civil</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499984740745262"/>
  </sheetPr>
  <dimension ref="A1:E101"/>
  <sheetViews>
    <sheetView view="pageBreakPreview" topLeftCell="A73" zoomScaleNormal="100" zoomScaleSheetLayoutView="100" workbookViewId="0">
      <selection activeCell="L75" sqref="L75"/>
    </sheetView>
  </sheetViews>
  <sheetFormatPr defaultRowHeight="12"/>
  <cols>
    <col min="1" max="1" width="4.42578125" style="192" customWidth="1"/>
    <col min="2" max="2" width="17.5703125" style="192" bestFit="1" customWidth="1"/>
    <col min="3" max="3" width="12.5703125" style="193" bestFit="1" customWidth="1"/>
    <col min="4" max="4" width="34" style="192" bestFit="1" customWidth="1"/>
    <col min="5" max="5" width="12.5703125" style="194" bestFit="1" customWidth="1"/>
    <col min="6" max="16384" width="9.140625" style="192"/>
  </cols>
  <sheetData>
    <row r="1" spans="1:5" s="188" customFormat="1" ht="33" customHeight="1">
      <c r="A1" s="187"/>
      <c r="C1" s="189"/>
      <c r="E1" s="190"/>
    </row>
    <row r="3" spans="1:5">
      <c r="A3" s="191"/>
    </row>
    <row r="4" spans="1:5" s="196" customFormat="1">
      <c r="A4" s="195" t="s">
        <v>458</v>
      </c>
      <c r="B4" s="196" t="s">
        <v>459</v>
      </c>
      <c r="C4" s="197"/>
      <c r="E4" s="198"/>
    </row>
    <row r="5" spans="1:5">
      <c r="A5" s="202"/>
      <c r="B5" s="203" t="s">
        <v>408</v>
      </c>
      <c r="C5" s="204">
        <v>89.9</v>
      </c>
      <c r="D5" s="205" t="s">
        <v>460</v>
      </c>
      <c r="E5" s="872">
        <f>AVERAGE(C5:C7)</f>
        <v>88.266666666666666</v>
      </c>
    </row>
    <row r="6" spans="1:5">
      <c r="A6" s="206"/>
      <c r="B6" s="207" t="s">
        <v>408</v>
      </c>
      <c r="C6" s="208">
        <v>85</v>
      </c>
      <c r="D6" s="209" t="s">
        <v>461</v>
      </c>
      <c r="E6" s="873"/>
    </row>
    <row r="7" spans="1:5">
      <c r="A7" s="210"/>
      <c r="B7" s="211" t="s">
        <v>408</v>
      </c>
      <c r="C7" s="212">
        <v>89.9</v>
      </c>
      <c r="D7" s="213" t="s">
        <v>462</v>
      </c>
      <c r="E7" s="874"/>
    </row>
    <row r="8" spans="1:5" ht="15">
      <c r="A8" s="202"/>
      <c r="B8" s="203" t="s">
        <v>463</v>
      </c>
      <c r="C8" s="204">
        <v>44.7</v>
      </c>
      <c r="D8" s="214" t="s">
        <v>464</v>
      </c>
      <c r="E8" s="872">
        <f>AVERAGE(C8:C10)</f>
        <v>48.46</v>
      </c>
    </row>
    <row r="9" spans="1:5" ht="15">
      <c r="A9" s="215"/>
      <c r="B9" s="207" t="s">
        <v>463</v>
      </c>
      <c r="C9" s="208">
        <v>50.78</v>
      </c>
      <c r="D9" s="216" t="s">
        <v>465</v>
      </c>
      <c r="E9" s="873"/>
    </row>
    <row r="10" spans="1:5" ht="15">
      <c r="A10" s="210"/>
      <c r="B10" s="211" t="s">
        <v>463</v>
      </c>
      <c r="C10" s="212">
        <v>49.9</v>
      </c>
      <c r="D10" s="217" t="s">
        <v>466</v>
      </c>
      <c r="E10" s="874"/>
    </row>
    <row r="11" spans="1:5" ht="15">
      <c r="A11" s="202"/>
      <c r="B11" s="203" t="s">
        <v>467</v>
      </c>
      <c r="C11" s="204">
        <v>13</v>
      </c>
      <c r="D11" s="214" t="s">
        <v>468</v>
      </c>
      <c r="E11" s="872">
        <f>AVERAGE(C11:C13)</f>
        <v>18.599999999999998</v>
      </c>
    </row>
    <row r="12" spans="1:5" ht="15">
      <c r="A12" s="206"/>
      <c r="B12" s="207" t="s">
        <v>467</v>
      </c>
      <c r="C12" s="208">
        <v>17.899999999999999</v>
      </c>
      <c r="D12" s="216" t="s">
        <v>469</v>
      </c>
      <c r="E12" s="873"/>
    </row>
    <row r="13" spans="1:5" ht="15">
      <c r="A13" s="210"/>
      <c r="B13" s="211" t="s">
        <v>467</v>
      </c>
      <c r="C13" s="212">
        <v>24.9</v>
      </c>
      <c r="D13" s="217" t="s">
        <v>470</v>
      </c>
      <c r="E13" s="874"/>
    </row>
    <row r="14" spans="1:5" ht="15">
      <c r="A14" s="202"/>
      <c r="B14" s="203" t="s">
        <v>471</v>
      </c>
      <c r="C14" s="204">
        <v>17.89</v>
      </c>
      <c r="D14" s="214" t="s">
        <v>468</v>
      </c>
      <c r="E14" s="872">
        <f>AVERAGE(C14:C16)</f>
        <v>15.846666666666669</v>
      </c>
    </row>
    <row r="15" spans="1:5" ht="15">
      <c r="A15" s="206"/>
      <c r="B15" s="207" t="s">
        <v>471</v>
      </c>
      <c r="C15" s="208">
        <v>13.35</v>
      </c>
      <c r="D15" s="216" t="s">
        <v>472</v>
      </c>
      <c r="E15" s="873"/>
    </row>
    <row r="16" spans="1:5" ht="15">
      <c r="A16" s="210"/>
      <c r="B16" s="211" t="s">
        <v>471</v>
      </c>
      <c r="C16" s="212">
        <v>16.3</v>
      </c>
      <c r="D16" s="217" t="s">
        <v>464</v>
      </c>
      <c r="E16" s="874"/>
    </row>
    <row r="17" spans="1:5" ht="14.25" customHeight="1">
      <c r="A17" s="202"/>
      <c r="B17" s="203" t="s">
        <v>816</v>
      </c>
      <c r="C17" s="204">
        <v>4.28</v>
      </c>
      <c r="D17" s="214" t="s">
        <v>472</v>
      </c>
      <c r="E17" s="872">
        <f>AVERAGE(C17:C19)</f>
        <v>4.4566666666666661</v>
      </c>
    </row>
    <row r="18" spans="1:5" ht="14.25" customHeight="1">
      <c r="A18" s="206"/>
      <c r="B18" s="207" t="s">
        <v>817</v>
      </c>
      <c r="C18" s="208">
        <v>4.0999999999999996</v>
      </c>
      <c r="D18" s="216" t="s">
        <v>468</v>
      </c>
      <c r="E18" s="873"/>
    </row>
    <row r="19" spans="1:5" ht="14.25" customHeight="1">
      <c r="A19" s="206"/>
      <c r="B19" s="207" t="s">
        <v>817</v>
      </c>
      <c r="C19" s="208">
        <v>4.99</v>
      </c>
      <c r="D19" s="216" t="s">
        <v>469</v>
      </c>
      <c r="E19" s="874"/>
    </row>
    <row r="20" spans="1:5" ht="14.25" customHeight="1">
      <c r="A20" s="202"/>
      <c r="B20" s="203" t="s">
        <v>473</v>
      </c>
      <c r="C20" s="204">
        <v>12.3</v>
      </c>
      <c r="D20" s="214" t="s">
        <v>464</v>
      </c>
      <c r="E20" s="872">
        <f>AVERAGE(C20:C22)</f>
        <v>12.716666666666667</v>
      </c>
    </row>
    <row r="21" spans="1:5" ht="14.25" customHeight="1">
      <c r="A21" s="206"/>
      <c r="B21" s="207" t="s">
        <v>473</v>
      </c>
      <c r="C21" s="208">
        <v>11.79</v>
      </c>
      <c r="D21" s="216" t="s">
        <v>468</v>
      </c>
      <c r="E21" s="873"/>
    </row>
    <row r="22" spans="1:5" ht="14.25" customHeight="1">
      <c r="A22" s="210"/>
      <c r="B22" s="211" t="s">
        <v>473</v>
      </c>
      <c r="C22" s="212">
        <v>14.06</v>
      </c>
      <c r="D22" s="217" t="s">
        <v>474</v>
      </c>
      <c r="E22" s="874"/>
    </row>
    <row r="23" spans="1:5" ht="14.25" customHeight="1">
      <c r="A23" s="202"/>
      <c r="B23" s="203" t="s">
        <v>409</v>
      </c>
      <c r="C23" s="204">
        <v>14.95</v>
      </c>
      <c r="D23" s="214" t="s">
        <v>475</v>
      </c>
      <c r="E23" s="872">
        <f>AVERAGE(C23:C25)</f>
        <v>14.950000000000001</v>
      </c>
    </row>
    <row r="24" spans="1:5" ht="14.25" customHeight="1">
      <c r="A24" s="206"/>
      <c r="B24" s="207" t="s">
        <v>409</v>
      </c>
      <c r="C24" s="208">
        <v>14.9</v>
      </c>
      <c r="D24" s="216" t="s">
        <v>476</v>
      </c>
      <c r="E24" s="873"/>
    </row>
    <row r="25" spans="1:5" ht="14.25" customHeight="1">
      <c r="A25" s="210"/>
      <c r="B25" s="211" t="s">
        <v>409</v>
      </c>
      <c r="C25" s="212">
        <v>15</v>
      </c>
      <c r="D25" s="213" t="s">
        <v>461</v>
      </c>
      <c r="E25" s="874"/>
    </row>
    <row r="26" spans="1:5" ht="14.25" customHeight="1">
      <c r="A26" s="202"/>
      <c r="B26" s="203" t="s">
        <v>796</v>
      </c>
      <c r="C26" s="204">
        <v>29</v>
      </c>
      <c r="D26" s="214" t="s">
        <v>465</v>
      </c>
      <c r="E26" s="872">
        <f>AVERAGE(C26:C28)</f>
        <v>27.599999999999998</v>
      </c>
    </row>
    <row r="27" spans="1:5" ht="14.25" customHeight="1">
      <c r="A27" s="206"/>
      <c r="B27" s="207" t="s">
        <v>796</v>
      </c>
      <c r="C27" s="208">
        <v>25.9</v>
      </c>
      <c r="D27" s="216" t="s">
        <v>474</v>
      </c>
      <c r="E27" s="873"/>
    </row>
    <row r="28" spans="1:5" ht="14.25" customHeight="1">
      <c r="A28" s="210"/>
      <c r="B28" s="211" t="s">
        <v>796</v>
      </c>
      <c r="C28" s="212">
        <v>27.9</v>
      </c>
      <c r="D28" s="217" t="s">
        <v>469</v>
      </c>
      <c r="E28" s="874"/>
    </row>
    <row r="29" spans="1:5" ht="15">
      <c r="A29" s="202"/>
      <c r="B29" s="203" t="s">
        <v>10</v>
      </c>
      <c r="C29" s="204">
        <v>6.8</v>
      </c>
      <c r="D29" s="214" t="s">
        <v>464</v>
      </c>
      <c r="E29" s="872">
        <f>AVERAGE(C29:C31)</f>
        <v>6.5333333333333341</v>
      </c>
    </row>
    <row r="30" spans="1:5" s="188" customFormat="1" ht="15">
      <c r="A30" s="206"/>
      <c r="B30" s="207" t="s">
        <v>10</v>
      </c>
      <c r="C30" s="208">
        <v>6.9</v>
      </c>
      <c r="D30" s="216" t="s">
        <v>474</v>
      </c>
      <c r="E30" s="873"/>
    </row>
    <row r="31" spans="1:5" ht="15">
      <c r="A31" s="210"/>
      <c r="B31" s="211" t="s">
        <v>10</v>
      </c>
      <c r="C31" s="212">
        <v>5.9</v>
      </c>
      <c r="D31" s="217" t="s">
        <v>469</v>
      </c>
      <c r="E31" s="874"/>
    </row>
    <row r="32" spans="1:5" ht="15">
      <c r="A32" s="202"/>
      <c r="B32" s="203" t="s">
        <v>812</v>
      </c>
      <c r="C32" s="204">
        <v>19.3</v>
      </c>
      <c r="D32" s="214" t="s">
        <v>464</v>
      </c>
      <c r="E32" s="872">
        <f>AVERAGE(C32:C34)</f>
        <v>31.27</v>
      </c>
    </row>
    <row r="33" spans="1:5" ht="15">
      <c r="A33" s="206"/>
      <c r="B33" s="207" t="s">
        <v>812</v>
      </c>
      <c r="C33" s="208">
        <v>54.34</v>
      </c>
      <c r="D33" s="216" t="s">
        <v>818</v>
      </c>
      <c r="E33" s="873"/>
    </row>
    <row r="34" spans="1:5" ht="17.25" customHeight="1">
      <c r="A34" s="210"/>
      <c r="B34" s="211" t="s">
        <v>812</v>
      </c>
      <c r="C34" s="212">
        <v>20.170000000000002</v>
      </c>
      <c r="D34" s="217" t="s">
        <v>480</v>
      </c>
      <c r="E34" s="874"/>
    </row>
    <row r="35" spans="1:5" ht="16.5" customHeight="1">
      <c r="A35" s="202"/>
      <c r="B35" s="203" t="s">
        <v>813</v>
      </c>
      <c r="C35" s="204">
        <v>35.9</v>
      </c>
      <c r="D35" s="214" t="s">
        <v>465</v>
      </c>
      <c r="E35" s="872">
        <f>AVERAGE(C35:C37)</f>
        <v>33.013333333333328</v>
      </c>
    </row>
    <row r="36" spans="1:5" ht="15">
      <c r="A36" s="206"/>
      <c r="B36" s="207" t="s">
        <v>813</v>
      </c>
      <c r="C36" s="208">
        <v>42.8</v>
      </c>
      <c r="D36" s="216" t="s">
        <v>464</v>
      </c>
      <c r="E36" s="873"/>
    </row>
    <row r="37" spans="1:5" ht="15">
      <c r="A37" s="210"/>
      <c r="B37" s="211" t="s">
        <v>813</v>
      </c>
      <c r="C37" s="212">
        <v>20.34</v>
      </c>
      <c r="D37" s="217" t="s">
        <v>480</v>
      </c>
      <c r="E37" s="874"/>
    </row>
    <row r="38" spans="1:5" ht="15">
      <c r="A38" s="202"/>
      <c r="B38" s="203" t="s">
        <v>814</v>
      </c>
      <c r="C38" s="204">
        <v>2.9</v>
      </c>
      <c r="D38" s="214" t="s">
        <v>474</v>
      </c>
      <c r="E38" s="872">
        <f>AVERAGE(C38:C40)</f>
        <v>2.9466666666666668</v>
      </c>
    </row>
    <row r="39" spans="1:5" ht="15">
      <c r="A39" s="206"/>
      <c r="B39" s="207" t="s">
        <v>814</v>
      </c>
      <c r="C39" s="208">
        <v>2.79</v>
      </c>
      <c r="D39" s="216" t="s">
        <v>469</v>
      </c>
      <c r="E39" s="873"/>
    </row>
    <row r="40" spans="1:5" ht="15">
      <c r="A40" s="210"/>
      <c r="B40" s="211" t="s">
        <v>814</v>
      </c>
      <c r="C40" s="212">
        <v>3.15</v>
      </c>
      <c r="D40" s="217" t="s">
        <v>468</v>
      </c>
      <c r="E40" s="874"/>
    </row>
    <row r="41" spans="1:5" ht="15">
      <c r="A41" s="202"/>
      <c r="B41" s="203" t="s">
        <v>815</v>
      </c>
      <c r="C41" s="204">
        <v>87.9</v>
      </c>
      <c r="D41" s="214" t="s">
        <v>465</v>
      </c>
      <c r="E41" s="872">
        <f>AVERAGE(C41:C43)</f>
        <v>83.526666666666657</v>
      </c>
    </row>
    <row r="42" spans="1:5" ht="15">
      <c r="A42" s="206"/>
      <c r="B42" s="207" t="s">
        <v>815</v>
      </c>
      <c r="C42" s="208">
        <v>78.3</v>
      </c>
      <c r="D42" s="216" t="s">
        <v>469</v>
      </c>
      <c r="E42" s="873"/>
    </row>
    <row r="43" spans="1:5" ht="15">
      <c r="A43" s="210"/>
      <c r="B43" s="211" t="s">
        <v>815</v>
      </c>
      <c r="C43" s="212">
        <v>84.38</v>
      </c>
      <c r="D43" s="217" t="s">
        <v>819</v>
      </c>
      <c r="E43" s="874"/>
    </row>
    <row r="44" spans="1:5" ht="15">
      <c r="A44" s="202"/>
      <c r="B44" s="203"/>
      <c r="C44" s="204"/>
      <c r="D44" s="214"/>
      <c r="E44" s="872" t="e">
        <f>AVERAGE(C44:C46)</f>
        <v>#DIV/0!</v>
      </c>
    </row>
    <row r="45" spans="1:5" ht="15">
      <c r="A45" s="206"/>
      <c r="B45" s="207"/>
      <c r="C45" s="208"/>
      <c r="D45" s="216"/>
      <c r="E45" s="873"/>
    </row>
    <row r="46" spans="1:5" ht="15">
      <c r="A46" s="210"/>
      <c r="B46" s="211"/>
      <c r="C46" s="212"/>
      <c r="D46" s="217"/>
      <c r="E46" s="874"/>
    </row>
    <row r="47" spans="1:5" s="199" customFormat="1" ht="25.5" customHeight="1">
      <c r="C47" s="193"/>
      <c r="E47" s="200"/>
    </row>
    <row r="48" spans="1:5">
      <c r="A48" s="195" t="s">
        <v>477</v>
      </c>
      <c r="B48" s="196" t="s">
        <v>478</v>
      </c>
      <c r="C48" s="197"/>
      <c r="D48" s="196"/>
      <c r="E48" s="198"/>
    </row>
    <row r="50" spans="1:5" ht="15">
      <c r="A50" s="202"/>
      <c r="B50" s="203" t="s">
        <v>479</v>
      </c>
      <c r="C50" s="204">
        <v>20.350000000000001</v>
      </c>
      <c r="D50" s="214" t="s">
        <v>480</v>
      </c>
      <c r="E50" s="872">
        <f>AVERAGE(C50:C52)</f>
        <v>16.613333333333333</v>
      </c>
    </row>
    <row r="51" spans="1:5" ht="15">
      <c r="A51" s="206"/>
      <c r="B51" s="207" t="s">
        <v>479</v>
      </c>
      <c r="C51" s="208">
        <v>14.99</v>
      </c>
      <c r="D51" s="216" t="s">
        <v>465</v>
      </c>
      <c r="E51" s="873"/>
    </row>
    <row r="52" spans="1:5" ht="15">
      <c r="A52" s="210"/>
      <c r="B52" s="211" t="s">
        <v>479</v>
      </c>
      <c r="C52" s="212">
        <v>14.5</v>
      </c>
      <c r="D52" s="217" t="s">
        <v>481</v>
      </c>
      <c r="E52" s="874"/>
    </row>
    <row r="53" spans="1:5" ht="15">
      <c r="A53" s="202"/>
      <c r="B53" s="203" t="s">
        <v>482</v>
      </c>
      <c r="C53" s="204">
        <v>34.92</v>
      </c>
      <c r="D53" s="214" t="s">
        <v>481</v>
      </c>
      <c r="E53" s="872">
        <f>AVERAGE(C53:C55)</f>
        <v>36.24</v>
      </c>
    </row>
    <row r="54" spans="1:5" ht="15">
      <c r="A54" s="206"/>
      <c r="B54" s="207" t="s">
        <v>482</v>
      </c>
      <c r="C54" s="208">
        <v>39.9</v>
      </c>
      <c r="D54" s="216" t="s">
        <v>470</v>
      </c>
      <c r="E54" s="873"/>
    </row>
    <row r="55" spans="1:5" ht="15">
      <c r="A55" s="210"/>
      <c r="B55" s="211" t="s">
        <v>482</v>
      </c>
      <c r="C55" s="212">
        <v>33.9</v>
      </c>
      <c r="D55" s="217" t="s">
        <v>465</v>
      </c>
      <c r="E55" s="874"/>
    </row>
    <row r="56" spans="1:5" ht="15">
      <c r="A56" s="202"/>
      <c r="B56" s="203" t="s">
        <v>433</v>
      </c>
      <c r="C56" s="204">
        <v>32.9</v>
      </c>
      <c r="D56" s="214" t="s">
        <v>474</v>
      </c>
      <c r="E56" s="872">
        <f>AVERAGE(C56:C58)</f>
        <v>33.496666666666663</v>
      </c>
    </row>
    <row r="57" spans="1:5" ht="15">
      <c r="A57" s="206"/>
      <c r="B57" s="207" t="s">
        <v>433</v>
      </c>
      <c r="C57" s="208">
        <v>31.59</v>
      </c>
      <c r="D57" s="216" t="s">
        <v>483</v>
      </c>
      <c r="E57" s="873"/>
    </row>
    <row r="58" spans="1:5" ht="15">
      <c r="A58" s="210"/>
      <c r="B58" s="211" t="s">
        <v>433</v>
      </c>
      <c r="C58" s="212">
        <v>36</v>
      </c>
      <c r="D58" s="217" t="s">
        <v>481</v>
      </c>
      <c r="E58" s="874"/>
    </row>
    <row r="59" spans="1:5" ht="15">
      <c r="A59" s="202"/>
      <c r="B59" s="203" t="s">
        <v>808</v>
      </c>
      <c r="C59" s="204">
        <v>199.99</v>
      </c>
      <c r="D59" s="214" t="s">
        <v>465</v>
      </c>
      <c r="E59" s="872">
        <f>AVERAGE(C59:C61)</f>
        <v>250.18666666666664</v>
      </c>
    </row>
    <row r="60" spans="1:5" ht="15">
      <c r="A60" s="206"/>
      <c r="B60" s="207" t="s">
        <v>808</v>
      </c>
      <c r="C60" s="208">
        <v>202.9</v>
      </c>
      <c r="D60" s="216" t="s">
        <v>472</v>
      </c>
      <c r="E60" s="873"/>
    </row>
    <row r="61" spans="1:5" ht="15">
      <c r="A61" s="210"/>
      <c r="B61" s="211" t="s">
        <v>808</v>
      </c>
      <c r="C61" s="212">
        <v>347.67</v>
      </c>
      <c r="D61" s="217" t="s">
        <v>809</v>
      </c>
      <c r="E61" s="874"/>
    </row>
    <row r="62" spans="1:5" ht="15">
      <c r="A62" s="202"/>
      <c r="B62" s="203" t="s">
        <v>810</v>
      </c>
      <c r="C62" s="204">
        <v>53.33</v>
      </c>
      <c r="D62" s="214" t="s">
        <v>465</v>
      </c>
      <c r="E62" s="872">
        <f>AVERAGE(C62:C64)</f>
        <v>57.086666666666666</v>
      </c>
    </row>
    <row r="63" spans="1:5" ht="15">
      <c r="A63" s="206"/>
      <c r="B63" s="207" t="s">
        <v>810</v>
      </c>
      <c r="C63" s="208">
        <v>44.42</v>
      </c>
      <c r="D63" s="216" t="s">
        <v>472</v>
      </c>
      <c r="E63" s="873"/>
    </row>
    <row r="64" spans="1:5" ht="15">
      <c r="A64" s="210"/>
      <c r="B64" s="211" t="s">
        <v>810</v>
      </c>
      <c r="C64" s="212">
        <v>73.510000000000005</v>
      </c>
      <c r="D64" s="217" t="s">
        <v>811</v>
      </c>
      <c r="E64" s="874"/>
    </row>
    <row r="65" spans="1:5" ht="15">
      <c r="A65" s="202"/>
      <c r="B65" s="203" t="s">
        <v>12</v>
      </c>
      <c r="C65" s="204">
        <v>29.43</v>
      </c>
      <c r="D65" s="214" t="s">
        <v>820</v>
      </c>
      <c r="E65" s="872">
        <f>AVERAGE(C65:C67)</f>
        <v>25.409999999999997</v>
      </c>
    </row>
    <row r="66" spans="1:5" ht="15">
      <c r="A66" s="206"/>
      <c r="B66" s="207" t="s">
        <v>12</v>
      </c>
      <c r="C66" s="208">
        <v>22.9</v>
      </c>
      <c r="D66" s="216" t="s">
        <v>469</v>
      </c>
      <c r="E66" s="873"/>
    </row>
    <row r="67" spans="1:5" ht="15">
      <c r="A67" s="210"/>
      <c r="B67" s="211" t="s">
        <v>12</v>
      </c>
      <c r="C67" s="212">
        <v>23.9</v>
      </c>
      <c r="D67" s="217" t="s">
        <v>481</v>
      </c>
      <c r="E67" s="874"/>
    </row>
    <row r="68" spans="1:5" ht="15">
      <c r="A68" s="202"/>
      <c r="B68" s="203" t="s">
        <v>527</v>
      </c>
      <c r="C68" s="204">
        <v>460</v>
      </c>
      <c r="D68" s="214" t="s">
        <v>528</v>
      </c>
      <c r="E68" s="872">
        <f>TRUNC(AVERAGE(C68:C70),2)</f>
        <v>444.66</v>
      </c>
    </row>
    <row r="69" spans="1:5" ht="15">
      <c r="A69" s="206"/>
      <c r="B69" s="207" t="s">
        <v>527</v>
      </c>
      <c r="C69" s="208">
        <v>399</v>
      </c>
      <c r="D69" s="216" t="s">
        <v>529</v>
      </c>
      <c r="E69" s="873"/>
    </row>
    <row r="70" spans="1:5" ht="15">
      <c r="A70" s="210"/>
      <c r="B70" s="211" t="s">
        <v>527</v>
      </c>
      <c r="C70" s="212">
        <v>475</v>
      </c>
      <c r="D70" s="217" t="s">
        <v>530</v>
      </c>
      <c r="E70" s="874"/>
    </row>
    <row r="71" spans="1:5" ht="15">
      <c r="A71" s="202"/>
      <c r="B71" s="203" t="s">
        <v>836</v>
      </c>
      <c r="C71" s="204">
        <v>22.9</v>
      </c>
      <c r="D71" s="214" t="s">
        <v>469</v>
      </c>
      <c r="E71" s="872">
        <f>TRUNC(AVERAGE(C71:C73),2)</f>
        <v>29.89</v>
      </c>
    </row>
    <row r="72" spans="1:5" ht="15">
      <c r="A72" s="206"/>
      <c r="B72" s="207" t="s">
        <v>836</v>
      </c>
      <c r="C72" s="208">
        <v>36.4</v>
      </c>
      <c r="D72" s="216" t="s">
        <v>840</v>
      </c>
      <c r="E72" s="873"/>
    </row>
    <row r="73" spans="1:5" ht="15">
      <c r="A73" s="210"/>
      <c r="B73" s="211" t="s">
        <v>836</v>
      </c>
      <c r="C73" s="212">
        <v>30.38</v>
      </c>
      <c r="D73" s="646" t="s">
        <v>820</v>
      </c>
      <c r="E73" s="874"/>
    </row>
    <row r="74" spans="1:5" ht="15">
      <c r="A74" s="202"/>
      <c r="B74" s="203" t="s">
        <v>838</v>
      </c>
      <c r="C74" s="204">
        <f>TRUNC(10.95/20*7,2)</f>
        <v>3.83</v>
      </c>
      <c r="D74" s="214" t="s">
        <v>837</v>
      </c>
      <c r="E74" s="872">
        <f>TRUNC(AVERAGE(C74:C76),2)</f>
        <v>3.71</v>
      </c>
    </row>
    <row r="75" spans="1:5" ht="15">
      <c r="A75" s="206"/>
      <c r="B75" s="207" t="s">
        <v>838</v>
      </c>
      <c r="C75" s="208">
        <f>TRUNC(7.04/20*7,2)</f>
        <v>2.46</v>
      </c>
      <c r="D75" s="216" t="s">
        <v>839</v>
      </c>
      <c r="E75" s="873"/>
    </row>
    <row r="76" spans="1:5" ht="15">
      <c r="A76" s="210"/>
      <c r="B76" s="211" t="s">
        <v>838</v>
      </c>
      <c r="C76" s="212">
        <f>TRUNC(13.9/20*7,2)</f>
        <v>4.8600000000000003</v>
      </c>
      <c r="D76" s="217" t="s">
        <v>470</v>
      </c>
      <c r="E76" s="874"/>
    </row>
    <row r="77" spans="1:5" ht="15">
      <c r="A77" s="202"/>
      <c r="B77" s="203" t="s">
        <v>841</v>
      </c>
      <c r="C77" s="204">
        <v>11.19</v>
      </c>
      <c r="D77" s="214" t="s">
        <v>481</v>
      </c>
      <c r="E77" s="872">
        <f>TRUNC(AVERAGE(C77:C79),2)</f>
        <v>12.81</v>
      </c>
    </row>
    <row r="78" spans="1:5" ht="15">
      <c r="A78" s="206"/>
      <c r="B78" s="207" t="s">
        <v>841</v>
      </c>
      <c r="C78" s="208">
        <v>15.46</v>
      </c>
      <c r="D78" s="216" t="s">
        <v>842</v>
      </c>
      <c r="E78" s="873"/>
    </row>
    <row r="79" spans="1:5" ht="15">
      <c r="A79" s="210"/>
      <c r="B79" s="211" t="s">
        <v>841</v>
      </c>
      <c r="C79" s="212">
        <v>11.8</v>
      </c>
      <c r="D79" s="217" t="s">
        <v>465</v>
      </c>
      <c r="E79" s="874"/>
    </row>
    <row r="81" spans="1:5">
      <c r="A81" s="201"/>
    </row>
    <row r="83" spans="1:5">
      <c r="A83" s="195" t="s">
        <v>830</v>
      </c>
      <c r="B83" s="196" t="s">
        <v>22</v>
      </c>
      <c r="C83" s="197"/>
      <c r="D83" s="196"/>
      <c r="E83" s="198"/>
    </row>
    <row r="85" spans="1:5" ht="15">
      <c r="A85" s="202"/>
      <c r="B85" s="203" t="s">
        <v>831</v>
      </c>
      <c r="C85" s="204">
        <v>99800</v>
      </c>
      <c r="D85" s="214" t="s">
        <v>832</v>
      </c>
      <c r="E85" s="872">
        <f>TRUNC(AVERAGE(C85:C86),2)</f>
        <v>97350</v>
      </c>
    </row>
    <row r="86" spans="1:5" ht="15">
      <c r="A86" s="210"/>
      <c r="B86" s="643" t="s">
        <v>831</v>
      </c>
      <c r="C86" s="644">
        <v>94900</v>
      </c>
      <c r="D86" s="645" t="s">
        <v>833</v>
      </c>
      <c r="E86" s="875"/>
    </row>
    <row r="87" spans="1:5" ht="15">
      <c r="A87" s="202"/>
      <c r="B87" s="203" t="s">
        <v>834</v>
      </c>
      <c r="C87" s="204">
        <v>115000</v>
      </c>
      <c r="D87" s="214" t="s">
        <v>835</v>
      </c>
      <c r="E87" s="872">
        <f>TRUNC(AVERAGE(C87:C88),2)</f>
        <v>100000</v>
      </c>
    </row>
    <row r="88" spans="1:5" ht="15">
      <c r="A88" s="210"/>
      <c r="B88" s="643" t="s">
        <v>834</v>
      </c>
      <c r="C88" s="644">
        <v>85000</v>
      </c>
      <c r="D88" s="645" t="s">
        <v>835</v>
      </c>
      <c r="E88" s="875"/>
    </row>
    <row r="94" spans="1:5">
      <c r="A94" s="201"/>
    </row>
    <row r="101" spans="1:1">
      <c r="A101" s="201"/>
    </row>
  </sheetData>
  <mergeCells count="26">
    <mergeCell ref="E56:E58"/>
    <mergeCell ref="E59:E61"/>
    <mergeCell ref="E62:E64"/>
    <mergeCell ref="E65:E67"/>
    <mergeCell ref="E68:E70"/>
    <mergeCell ref="E53:E55"/>
    <mergeCell ref="E5:E7"/>
    <mergeCell ref="E8:E10"/>
    <mergeCell ref="E11:E13"/>
    <mergeCell ref="E14:E16"/>
    <mergeCell ref="E20:E22"/>
    <mergeCell ref="E23:E25"/>
    <mergeCell ref="E26:E28"/>
    <mergeCell ref="E29:E31"/>
    <mergeCell ref="E32:E34"/>
    <mergeCell ref="E35:E37"/>
    <mergeCell ref="E38:E40"/>
    <mergeCell ref="E50:E52"/>
    <mergeCell ref="E41:E43"/>
    <mergeCell ref="E44:E46"/>
    <mergeCell ref="E17:E19"/>
    <mergeCell ref="E71:E73"/>
    <mergeCell ref="E85:E86"/>
    <mergeCell ref="E87:E88"/>
    <mergeCell ref="E74:E76"/>
    <mergeCell ref="E77:E79"/>
  </mergeCells>
  <hyperlinks>
    <hyperlink ref="D5" r:id="rId1" xr:uid="{00000000-0004-0000-1200-000000000000}"/>
    <hyperlink ref="D6" r:id="rId2" xr:uid="{00000000-0004-0000-1200-000001000000}"/>
    <hyperlink ref="D7" r:id="rId3" xr:uid="{00000000-0004-0000-1200-000002000000}"/>
    <hyperlink ref="D8" r:id="rId4" xr:uid="{00000000-0004-0000-1200-000003000000}"/>
    <hyperlink ref="D9" r:id="rId5" xr:uid="{00000000-0004-0000-1200-000004000000}"/>
    <hyperlink ref="D10" r:id="rId6" xr:uid="{00000000-0004-0000-1200-000005000000}"/>
    <hyperlink ref="D11" r:id="rId7" xr:uid="{00000000-0004-0000-1200-000006000000}"/>
    <hyperlink ref="D12" r:id="rId8" xr:uid="{00000000-0004-0000-1200-000007000000}"/>
    <hyperlink ref="D13" r:id="rId9" xr:uid="{00000000-0004-0000-1200-000008000000}"/>
    <hyperlink ref="D14" r:id="rId10" xr:uid="{00000000-0004-0000-1200-000009000000}"/>
    <hyperlink ref="D15" r:id="rId11" xr:uid="{00000000-0004-0000-1200-00000A000000}"/>
    <hyperlink ref="D16" r:id="rId12" xr:uid="{00000000-0004-0000-1200-00000B000000}"/>
    <hyperlink ref="D20" r:id="rId13" xr:uid="{00000000-0004-0000-1200-00000C000000}"/>
    <hyperlink ref="D21" r:id="rId14" xr:uid="{00000000-0004-0000-1200-00000D000000}"/>
    <hyperlink ref="D22" r:id="rId15" xr:uid="{00000000-0004-0000-1200-00000E000000}"/>
    <hyperlink ref="D23" r:id="rId16" xr:uid="{00000000-0004-0000-1200-00000F000000}"/>
    <hyperlink ref="D24" r:id="rId17" xr:uid="{00000000-0004-0000-1200-000010000000}"/>
    <hyperlink ref="D25" r:id="rId18" xr:uid="{00000000-0004-0000-1200-000011000000}"/>
    <hyperlink ref="D50" r:id="rId19" xr:uid="{00000000-0004-0000-1200-000012000000}"/>
    <hyperlink ref="D51" r:id="rId20" xr:uid="{00000000-0004-0000-1200-000013000000}"/>
    <hyperlink ref="D52" r:id="rId21" xr:uid="{00000000-0004-0000-1200-000014000000}"/>
    <hyperlink ref="D53" r:id="rId22" xr:uid="{00000000-0004-0000-1200-000015000000}"/>
    <hyperlink ref="D54" r:id="rId23" xr:uid="{00000000-0004-0000-1200-000016000000}"/>
    <hyperlink ref="D55" r:id="rId24" xr:uid="{00000000-0004-0000-1200-000017000000}"/>
    <hyperlink ref="D56" r:id="rId25" xr:uid="{00000000-0004-0000-1200-000018000000}"/>
    <hyperlink ref="D57" r:id="rId26" xr:uid="{00000000-0004-0000-1200-000019000000}"/>
    <hyperlink ref="D58" r:id="rId27" xr:uid="{00000000-0004-0000-1200-00001A000000}"/>
    <hyperlink ref="D68" r:id="rId28" xr:uid="{00000000-0004-0000-1200-00001B000000}"/>
    <hyperlink ref="D69" r:id="rId29" xr:uid="{00000000-0004-0000-1200-00001C000000}"/>
    <hyperlink ref="D70" r:id="rId30" xr:uid="{00000000-0004-0000-1200-00001D000000}"/>
    <hyperlink ref="D26" r:id="rId31" xr:uid="{00000000-0004-0000-1200-00001E000000}"/>
    <hyperlink ref="D27" r:id="rId32" xr:uid="{00000000-0004-0000-1200-00001F000000}"/>
    <hyperlink ref="D29" r:id="rId33" xr:uid="{00000000-0004-0000-1200-000020000000}"/>
    <hyperlink ref="D28" r:id="rId34" xr:uid="{00000000-0004-0000-1200-000021000000}"/>
    <hyperlink ref="D30" r:id="rId35" xr:uid="{00000000-0004-0000-1200-000022000000}"/>
    <hyperlink ref="D31" r:id="rId36" xr:uid="{00000000-0004-0000-1200-000023000000}"/>
    <hyperlink ref="D59" r:id="rId37" xr:uid="{00000000-0004-0000-1200-000024000000}"/>
    <hyperlink ref="D60" r:id="rId38" xr:uid="{00000000-0004-0000-1200-000025000000}"/>
    <hyperlink ref="D61" r:id="rId39" xr:uid="{00000000-0004-0000-1200-000026000000}"/>
    <hyperlink ref="D62" r:id="rId40" xr:uid="{00000000-0004-0000-1200-000027000000}"/>
    <hyperlink ref="D63" r:id="rId41" xr:uid="{00000000-0004-0000-1200-000028000000}"/>
    <hyperlink ref="D64" r:id="rId42" xr:uid="{00000000-0004-0000-1200-000029000000}"/>
    <hyperlink ref="D17" r:id="rId43" xr:uid="{00000000-0004-0000-1200-00002A000000}"/>
    <hyperlink ref="D18" r:id="rId44" xr:uid="{00000000-0004-0000-1200-00002B000000}"/>
    <hyperlink ref="D19" r:id="rId45" xr:uid="{00000000-0004-0000-1200-00002C000000}"/>
    <hyperlink ref="D32" r:id="rId46" xr:uid="{00000000-0004-0000-1200-00002D000000}"/>
    <hyperlink ref="D33" r:id="rId47" xr:uid="{00000000-0004-0000-1200-00002E000000}"/>
    <hyperlink ref="D34" r:id="rId48" xr:uid="{00000000-0004-0000-1200-00002F000000}"/>
    <hyperlink ref="D35" r:id="rId49" xr:uid="{00000000-0004-0000-1200-000030000000}"/>
    <hyperlink ref="D36" r:id="rId50" xr:uid="{00000000-0004-0000-1200-000031000000}"/>
    <hyperlink ref="D37" r:id="rId51" xr:uid="{00000000-0004-0000-1200-000032000000}"/>
    <hyperlink ref="D38" r:id="rId52" xr:uid="{00000000-0004-0000-1200-000033000000}"/>
    <hyperlink ref="D39" r:id="rId53" xr:uid="{00000000-0004-0000-1200-000034000000}"/>
    <hyperlink ref="D40" r:id="rId54" xr:uid="{00000000-0004-0000-1200-000035000000}"/>
    <hyperlink ref="D41" r:id="rId55" xr:uid="{00000000-0004-0000-1200-000036000000}"/>
    <hyperlink ref="D42" r:id="rId56" xr:uid="{00000000-0004-0000-1200-000037000000}"/>
    <hyperlink ref="D43" r:id="rId57" xr:uid="{00000000-0004-0000-1200-000038000000}"/>
    <hyperlink ref="D65" r:id="rId58" xr:uid="{00000000-0004-0000-1200-000039000000}"/>
    <hyperlink ref="D66" r:id="rId59" xr:uid="{00000000-0004-0000-1200-00003A000000}"/>
    <hyperlink ref="D67" r:id="rId60" xr:uid="{00000000-0004-0000-1200-00003B000000}"/>
    <hyperlink ref="D74" r:id="rId61" xr:uid="{00000000-0004-0000-1200-00003C000000}"/>
    <hyperlink ref="D75" r:id="rId62" xr:uid="{00000000-0004-0000-1200-00003D000000}"/>
    <hyperlink ref="D76" r:id="rId63" xr:uid="{00000000-0004-0000-1200-00003E000000}"/>
    <hyperlink ref="D71" r:id="rId64" xr:uid="{00000000-0004-0000-1200-00003F000000}"/>
    <hyperlink ref="D72" r:id="rId65" xr:uid="{00000000-0004-0000-1200-000040000000}"/>
    <hyperlink ref="D73" r:id="rId66" xr:uid="{00000000-0004-0000-1200-000041000000}"/>
    <hyperlink ref="D77" r:id="rId67" xr:uid="{00000000-0004-0000-1200-000042000000}"/>
    <hyperlink ref="D78" r:id="rId68" xr:uid="{00000000-0004-0000-1200-000043000000}"/>
    <hyperlink ref="D79" r:id="rId69" xr:uid="{00000000-0004-0000-1200-000044000000}"/>
  </hyperlinks>
  <pageMargins left="0.511811024" right="0.511811024" top="1.6458333333333333" bottom="0.78740157499999996" header="0.30625000000000002" footer="0.31496062000000002"/>
  <pageSetup paperSize="9" orientation="portrait" horizontalDpi="4294967293" r:id="rId70"/>
  <headerFooter>
    <oddHeader>&amp;L&amp;G&amp;C&amp;"Arial,Normal"&amp;12Estado do Rio de Janeiro
&amp;"Arial,Negrito"PREFEITURA MUNICIPAL DE CARMO&amp;"Arial,Normal"
Secretaria Municipal de Meio Ambiente e Defesa Civil</oddHeader>
  </headerFooter>
  <rowBreaks count="1" manualBreakCount="1">
    <brk id="59" max="5" man="1"/>
  </rowBreaks>
  <legacyDrawingHF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
  <sheetViews>
    <sheetView zoomScaleNormal="100" zoomScaleSheetLayoutView="100" workbookViewId="0">
      <selection activeCell="H6" sqref="H6"/>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651" customWidth="1"/>
    <col min="8" max="8" width="16.5703125" style="651"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735" t="s">
        <v>850</v>
      </c>
      <c r="B2" s="736"/>
      <c r="C2" s="736"/>
      <c r="D2" s="736"/>
      <c r="E2" s="736"/>
      <c r="F2" s="736"/>
      <c r="G2" s="736"/>
      <c r="H2" s="737"/>
    </row>
    <row r="3" spans="1:13" ht="39" customHeight="1">
      <c r="A3" s="738" t="s">
        <v>843</v>
      </c>
      <c r="B3" s="739"/>
      <c r="C3" s="739"/>
      <c r="D3" s="740" t="s">
        <v>922</v>
      </c>
      <c r="E3" s="741"/>
      <c r="F3" s="741"/>
      <c r="G3" s="741"/>
      <c r="H3" s="742"/>
      <c r="J3" s="9"/>
      <c r="K3" s="9"/>
      <c r="L3" s="9"/>
      <c r="M3" s="9"/>
    </row>
    <row r="4" spans="1:13" s="647" customFormat="1" ht="25.5">
      <c r="A4" s="652" t="s">
        <v>0</v>
      </c>
      <c r="B4" s="653" t="s">
        <v>5</v>
      </c>
      <c r="C4" s="653" t="s">
        <v>1</v>
      </c>
      <c r="D4" s="653" t="s">
        <v>8</v>
      </c>
      <c r="E4" s="654" t="s">
        <v>2</v>
      </c>
      <c r="F4" s="653" t="s">
        <v>844</v>
      </c>
      <c r="G4" s="655" t="s">
        <v>846</v>
      </c>
      <c r="H4" s="656" t="s">
        <v>847</v>
      </c>
      <c r="J4" s="7"/>
      <c r="K4" s="7"/>
      <c r="L4" s="7"/>
      <c r="M4" s="7"/>
    </row>
    <row r="5" spans="1:13">
      <c r="A5" s="729">
        <v>1</v>
      </c>
      <c r="B5" s="657" t="s">
        <v>845</v>
      </c>
      <c r="C5" s="658" t="s">
        <v>848</v>
      </c>
      <c r="D5" s="47" t="s">
        <v>736</v>
      </c>
      <c r="E5" s="659">
        <f>'COMPOSIC ENTULHO'!F29</f>
        <v>728</v>
      </c>
      <c r="F5" s="47">
        <f>'COMPOSIC ENTULHO'!I29</f>
        <v>114.98</v>
      </c>
      <c r="G5" s="660">
        <f>TRUNC(H5/12,2)</f>
        <v>83706.98</v>
      </c>
      <c r="H5" s="664">
        <f>'COMPOSIC ENTULHO'!K29</f>
        <v>1004483.83</v>
      </c>
      <c r="J5" s="711"/>
    </row>
    <row r="6" spans="1:13">
      <c r="A6" s="743" t="s">
        <v>849</v>
      </c>
      <c r="B6" s="744"/>
      <c r="C6" s="744"/>
      <c r="D6" s="744"/>
      <c r="E6" s="744"/>
      <c r="F6" s="744"/>
      <c r="G6" s="661">
        <f>SUM(G5:G5)</f>
        <v>83706.98</v>
      </c>
      <c r="H6" s="665">
        <f>SUM(H5:H5)</f>
        <v>1004483.83</v>
      </c>
    </row>
    <row r="7" spans="1:13">
      <c r="A7" s="457"/>
      <c r="B7" s="456"/>
      <c r="C7" s="9"/>
      <c r="D7" s="454"/>
      <c r="E7" s="4"/>
      <c r="F7" s="454"/>
      <c r="G7" s="648"/>
      <c r="H7" s="649"/>
    </row>
    <row r="8" spans="1:13">
      <c r="A8" s="455"/>
      <c r="B8" s="456"/>
      <c r="C8" s="9"/>
      <c r="D8" s="454"/>
      <c r="E8" s="4"/>
      <c r="F8" s="454"/>
      <c r="G8" s="648"/>
      <c r="H8" s="649"/>
    </row>
    <row r="9" spans="1:13" ht="13.5" thickBot="1">
      <c r="A9" s="666"/>
      <c r="B9" s="668"/>
      <c r="C9" s="10"/>
      <c r="D9" s="6"/>
      <c r="E9" s="5"/>
      <c r="F9" s="6"/>
      <c r="G9" s="650"/>
      <c r="H9" s="667"/>
    </row>
  </sheetData>
  <mergeCells count="4">
    <mergeCell ref="A2:H2"/>
    <mergeCell ref="A3:C3"/>
    <mergeCell ref="D3:H3"/>
    <mergeCell ref="A6:F6"/>
  </mergeCells>
  <printOptions horizontalCentered="1"/>
  <pageMargins left="0.23622047244094491" right="0.23622047244094491" top="1.7157291666666667" bottom="0.74803149606299213" header="0.31496062992125984" footer="0.31496062992125984"/>
  <pageSetup paperSize="9" scale="91" fitToHeight="0" orientation="landscape" horizontalDpi="360" verticalDpi="360"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view="pageBreakPreview" zoomScaleNormal="100" zoomScaleSheetLayoutView="100" workbookViewId="0">
      <selection activeCell="A6" sqref="A6:F6"/>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651" customWidth="1"/>
    <col min="8" max="8" width="16.5703125" style="651"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735" t="s">
        <v>851</v>
      </c>
      <c r="B2" s="736"/>
      <c r="C2" s="736"/>
      <c r="D2" s="736"/>
      <c r="E2" s="736"/>
      <c r="F2" s="736"/>
      <c r="G2" s="736"/>
      <c r="H2" s="737"/>
    </row>
    <row r="3" spans="1:13" ht="39" customHeight="1">
      <c r="A3" s="738" t="s">
        <v>843</v>
      </c>
      <c r="B3" s="739"/>
      <c r="C3" s="739"/>
      <c r="D3" s="740"/>
      <c r="E3" s="741"/>
      <c r="F3" s="741"/>
      <c r="G3" s="741"/>
      <c r="H3" s="742"/>
      <c r="J3" s="9"/>
      <c r="K3" s="9"/>
      <c r="L3" s="9"/>
      <c r="M3" s="9"/>
    </row>
    <row r="4" spans="1:13" s="647" customFormat="1" ht="25.5">
      <c r="A4" s="652" t="s">
        <v>0</v>
      </c>
      <c r="B4" s="653" t="s">
        <v>5</v>
      </c>
      <c r="C4" s="653" t="s">
        <v>1</v>
      </c>
      <c r="D4" s="653" t="s">
        <v>8</v>
      </c>
      <c r="E4" s="654" t="s">
        <v>2</v>
      </c>
      <c r="F4" s="653" t="s">
        <v>844</v>
      </c>
      <c r="G4" s="655" t="s">
        <v>846</v>
      </c>
      <c r="H4" s="656" t="s">
        <v>847</v>
      </c>
      <c r="J4" s="7"/>
      <c r="K4" s="7"/>
      <c r="L4" s="7"/>
      <c r="M4" s="7"/>
    </row>
    <row r="5" spans="1:13">
      <c r="A5" s="729">
        <v>1</v>
      </c>
      <c r="B5" s="657" t="s">
        <v>845</v>
      </c>
      <c r="C5" s="658" t="s">
        <v>848</v>
      </c>
      <c r="D5" s="47" t="s">
        <v>736</v>
      </c>
      <c r="E5" s="659">
        <f>'COMPOSIC ENTULHO'!F29</f>
        <v>728</v>
      </c>
      <c r="F5" s="47"/>
      <c r="G5" s="660"/>
      <c r="H5" s="664"/>
    </row>
    <row r="6" spans="1:13">
      <c r="A6" s="743" t="s">
        <v>849</v>
      </c>
      <c r="B6" s="744"/>
      <c r="C6" s="744"/>
      <c r="D6" s="744"/>
      <c r="E6" s="744"/>
      <c r="F6" s="744"/>
      <c r="G6" s="661"/>
      <c r="H6" s="665"/>
    </row>
    <row r="7" spans="1:13">
      <c r="A7" s="457"/>
      <c r="B7" s="456"/>
      <c r="C7" s="9"/>
      <c r="D7" s="454"/>
      <c r="E7" s="4"/>
      <c r="F7" s="454"/>
      <c r="G7" s="648"/>
      <c r="H7" s="649"/>
    </row>
    <row r="8" spans="1:13">
      <c r="A8" s="455"/>
      <c r="B8" s="456" t="s">
        <v>852</v>
      </c>
      <c r="C8" s="9"/>
      <c r="D8" s="454"/>
      <c r="E8" s="4"/>
      <c r="F8" s="454"/>
      <c r="G8" s="648"/>
      <c r="H8" s="649"/>
    </row>
    <row r="9" spans="1:13">
      <c r="A9" s="455"/>
      <c r="B9" s="456"/>
      <c r="C9" s="9"/>
      <c r="D9" s="454"/>
      <c r="E9" s="4"/>
      <c r="F9" s="454"/>
      <c r="G9" s="648"/>
      <c r="H9" s="649"/>
    </row>
    <row r="10" spans="1:13">
      <c r="A10" s="455"/>
      <c r="B10" s="456"/>
      <c r="C10" s="9"/>
      <c r="D10" s="454"/>
      <c r="E10" s="4"/>
      <c r="F10" s="454"/>
      <c r="G10" s="648"/>
      <c r="H10" s="649"/>
    </row>
    <row r="11" spans="1:13">
      <c r="A11" s="455"/>
      <c r="B11" s="456"/>
      <c r="C11" s="9"/>
      <c r="D11" s="454"/>
      <c r="E11" s="4"/>
      <c r="F11" s="454"/>
      <c r="G11" s="648"/>
      <c r="H11" s="649"/>
    </row>
    <row r="12" spans="1:13" ht="16.5" customHeight="1">
      <c r="A12" s="455"/>
      <c r="B12" s="456" t="s">
        <v>853</v>
      </c>
      <c r="C12" s="9"/>
      <c r="D12" s="454"/>
      <c r="E12" s="4"/>
      <c r="F12" s="454"/>
      <c r="G12" s="648"/>
      <c r="H12" s="649"/>
    </row>
    <row r="13" spans="1:13">
      <c r="A13" s="457"/>
      <c r="B13" s="456"/>
      <c r="C13" s="9"/>
      <c r="D13" s="454"/>
      <c r="E13" s="4"/>
      <c r="F13" s="454"/>
      <c r="G13" s="648"/>
      <c r="H13" s="649"/>
    </row>
    <row r="14" spans="1:13">
      <c r="A14" s="455"/>
      <c r="B14" s="456"/>
      <c r="C14" s="9"/>
      <c r="D14" s="454"/>
      <c r="E14" s="4"/>
      <c r="F14" s="454"/>
      <c r="G14" s="648"/>
      <c r="H14" s="649"/>
    </row>
    <row r="15" spans="1:13">
      <c r="A15" s="457"/>
      <c r="B15" s="456"/>
      <c r="C15" s="745" t="s">
        <v>854</v>
      </c>
      <c r="D15" s="454"/>
      <c r="E15" s="4"/>
      <c r="F15" s="454"/>
      <c r="G15" s="648"/>
      <c r="H15" s="649"/>
    </row>
    <row r="16" spans="1:13">
      <c r="A16" s="455"/>
      <c r="B16" s="456"/>
      <c r="C16" s="745"/>
      <c r="D16" s="454"/>
      <c r="E16" s="4"/>
      <c r="F16" s="454"/>
      <c r="G16" s="648"/>
      <c r="H16" s="649"/>
    </row>
    <row r="17" spans="1:8">
      <c r="A17" s="457"/>
      <c r="B17" s="456"/>
      <c r="C17" s="745"/>
      <c r="D17" s="454"/>
      <c r="E17" s="4"/>
      <c r="F17" s="454"/>
      <c r="G17" s="648"/>
      <c r="H17" s="649"/>
    </row>
    <row r="18" spans="1:8">
      <c r="A18" s="455"/>
      <c r="B18" s="456"/>
      <c r="C18" s="745"/>
      <c r="D18" s="454"/>
      <c r="E18" s="4"/>
      <c r="F18" s="454"/>
      <c r="G18" s="648"/>
      <c r="H18" s="649"/>
    </row>
    <row r="19" spans="1:8">
      <c r="A19" s="457"/>
      <c r="B19" s="456"/>
      <c r="C19" s="745"/>
      <c r="D19" s="454"/>
      <c r="E19" s="4"/>
      <c r="F19" s="454"/>
      <c r="G19" s="648"/>
      <c r="H19" s="649"/>
    </row>
    <row r="20" spans="1:8">
      <c r="A20" s="457"/>
      <c r="B20" s="456"/>
      <c r="C20" s="745"/>
      <c r="D20" s="454"/>
      <c r="E20" s="4"/>
      <c r="F20" s="454"/>
      <c r="G20" s="648"/>
      <c r="H20" s="649"/>
    </row>
    <row r="21" spans="1:8">
      <c r="A21" s="457"/>
      <c r="B21" s="456"/>
      <c r="C21" s="745"/>
      <c r="D21" s="454"/>
      <c r="E21" s="4"/>
      <c r="F21" s="454"/>
      <c r="G21" s="648"/>
      <c r="H21" s="649"/>
    </row>
    <row r="22" spans="1:8">
      <c r="A22" s="457"/>
      <c r="B22" s="456"/>
      <c r="C22" s="745"/>
      <c r="D22" s="454"/>
      <c r="E22" s="4"/>
      <c r="F22" s="454"/>
      <c r="G22" s="648"/>
      <c r="H22" s="649"/>
    </row>
    <row r="23" spans="1:8">
      <c r="A23" s="457"/>
      <c r="B23" s="454"/>
      <c r="C23" s="9"/>
      <c r="D23" s="454"/>
      <c r="E23" s="4"/>
      <c r="F23" s="454"/>
      <c r="G23" s="648"/>
      <c r="H23" s="649"/>
    </row>
    <row r="24" spans="1:8" ht="13.5" thickBot="1">
      <c r="A24" s="666"/>
      <c r="B24" s="6"/>
      <c r="C24" s="10"/>
      <c r="D24" s="6"/>
      <c r="E24" s="5"/>
      <c r="F24" s="6"/>
      <c r="G24" s="650"/>
      <c r="H24" s="667"/>
    </row>
  </sheetData>
  <mergeCells count="5">
    <mergeCell ref="A2:H2"/>
    <mergeCell ref="A3:C3"/>
    <mergeCell ref="D3:H3"/>
    <mergeCell ref="A6:F6"/>
    <mergeCell ref="C15:C22"/>
  </mergeCells>
  <printOptions horizontalCentered="1"/>
  <pageMargins left="0.23622047244094491" right="0.23622047244094491" top="1.7157291666666667" bottom="0.74803149606299213" header="0.31496062992125984" footer="0.31496062992125984"/>
  <pageSetup paperSize="9" scale="91"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
  <sheetViews>
    <sheetView view="pageBreakPreview" zoomScaleNormal="100" zoomScaleSheetLayoutView="100" workbookViewId="0">
      <selection activeCell="R6" sqref="R6"/>
    </sheetView>
  </sheetViews>
  <sheetFormatPr defaultColWidth="8.85546875" defaultRowHeight="11.25"/>
  <cols>
    <col min="1" max="1" width="5.5703125" style="670" customWidth="1"/>
    <col min="2" max="2" width="10.85546875" style="670" customWidth="1"/>
    <col min="3" max="3" width="18.42578125" style="671" customWidth="1"/>
    <col min="4" max="4" width="7.7109375" style="670" customWidth="1"/>
    <col min="5" max="5" width="10.42578125" style="672" customWidth="1"/>
    <col min="6" max="6" width="11.42578125" style="673" customWidth="1"/>
    <col min="7" max="18" width="8.5703125" style="684" customWidth="1"/>
    <col min="19" max="19" width="8.85546875" style="671"/>
    <col min="20" max="20" width="10" style="671" hidden="1" customWidth="1"/>
    <col min="21" max="21" width="10" style="671" bestFit="1" customWidth="1"/>
    <col min="22" max="16384" width="8.85546875" style="671"/>
  </cols>
  <sheetData>
    <row r="1" spans="1:21" ht="12" thickBot="1"/>
    <row r="2" spans="1:21" ht="43.5" customHeight="1">
      <c r="A2" s="746" t="s">
        <v>855</v>
      </c>
      <c r="B2" s="747"/>
      <c r="C2" s="747"/>
      <c r="D2" s="747"/>
      <c r="E2" s="747"/>
      <c r="F2" s="748"/>
    </row>
    <row r="3" spans="1:21" ht="39" customHeight="1" thickBot="1">
      <c r="A3" s="749" t="s">
        <v>843</v>
      </c>
      <c r="B3" s="750"/>
      <c r="C3" s="750"/>
      <c r="D3" s="751" t="str">
        <f>'PLAN.ORÇ. '!D3:H3</f>
        <v>Referência: EMOP- abril/2021; CCT 2018/2019 e CCT 2019/2020</v>
      </c>
      <c r="E3" s="752"/>
      <c r="F3" s="753"/>
      <c r="H3" s="685"/>
      <c r="I3" s="685"/>
      <c r="J3" s="685"/>
      <c r="K3" s="685"/>
    </row>
    <row r="4" spans="1:21" s="674" customFormat="1" ht="22.5">
      <c r="A4" s="689" t="s">
        <v>0</v>
      </c>
      <c r="B4" s="690" t="s">
        <v>5</v>
      </c>
      <c r="C4" s="690" t="s">
        <v>1</v>
      </c>
      <c r="D4" s="690" t="s">
        <v>8</v>
      </c>
      <c r="E4" s="691" t="s">
        <v>2</v>
      </c>
      <c r="F4" s="692" t="s">
        <v>847</v>
      </c>
      <c r="G4" s="682" t="s">
        <v>856</v>
      </c>
      <c r="H4" s="680" t="s">
        <v>857</v>
      </c>
      <c r="I4" s="680" t="s">
        <v>858</v>
      </c>
      <c r="J4" s="680" t="s">
        <v>859</v>
      </c>
      <c r="K4" s="680" t="s">
        <v>860</v>
      </c>
      <c r="L4" s="680" t="s">
        <v>861</v>
      </c>
      <c r="M4" s="680" t="s">
        <v>862</v>
      </c>
      <c r="N4" s="680" t="s">
        <v>863</v>
      </c>
      <c r="O4" s="680" t="s">
        <v>864</v>
      </c>
      <c r="P4" s="680" t="s">
        <v>865</v>
      </c>
      <c r="Q4" s="680" t="s">
        <v>866</v>
      </c>
      <c r="R4" s="681" t="s">
        <v>867</v>
      </c>
    </row>
    <row r="5" spans="1:21" ht="22.5">
      <c r="A5" s="712">
        <v>1</v>
      </c>
      <c r="B5" s="669" t="s">
        <v>845</v>
      </c>
      <c r="C5" s="678" t="s">
        <v>848</v>
      </c>
      <c r="D5" s="675" t="s">
        <v>736</v>
      </c>
      <c r="E5" s="676">
        <f>'COMPOSIC ENTULHO'!F29</f>
        <v>728</v>
      </c>
      <c r="F5" s="679">
        <f>'PLAN.ORÇ. '!H5</f>
        <v>1004483.83</v>
      </c>
      <c r="G5" s="686">
        <f t="shared" ref="G5:J6" si="0">$F5*8.34%</f>
        <v>83773.951421999998</v>
      </c>
      <c r="H5" s="687">
        <f t="shared" si="0"/>
        <v>83773.951421999998</v>
      </c>
      <c r="I5" s="687">
        <f t="shared" si="0"/>
        <v>83773.951421999998</v>
      </c>
      <c r="J5" s="687">
        <f t="shared" si="0"/>
        <v>83773.951421999998</v>
      </c>
      <c r="K5" s="687">
        <f t="shared" ref="K5:Q6" si="1">$F5*8.33%</f>
        <v>83673.503038999988</v>
      </c>
      <c r="L5" s="687">
        <f t="shared" si="1"/>
        <v>83673.503038999988</v>
      </c>
      <c r="M5" s="687">
        <f t="shared" si="1"/>
        <v>83673.503038999988</v>
      </c>
      <c r="N5" s="687">
        <f t="shared" si="1"/>
        <v>83673.503038999988</v>
      </c>
      <c r="O5" s="687">
        <f t="shared" si="1"/>
        <v>83673.503038999988</v>
      </c>
      <c r="P5" s="687">
        <f t="shared" si="1"/>
        <v>83673.503038999988</v>
      </c>
      <c r="Q5" s="687">
        <f t="shared" si="1"/>
        <v>83673.503038999988</v>
      </c>
      <c r="R5" s="688">
        <f t="shared" ref="R5:R6" si="2">F5-T5</f>
        <v>83673.50303900009</v>
      </c>
      <c r="T5" s="683">
        <f t="shared" ref="T5:T6" si="3">SUM(G5:Q5)</f>
        <v>920810.32696099987</v>
      </c>
      <c r="U5" s="683">
        <f t="shared" ref="U5:U6" si="4">SUM(G5:R5)</f>
        <v>1004483.83</v>
      </c>
    </row>
    <row r="6" spans="1:21">
      <c r="A6" s="754" t="s">
        <v>849</v>
      </c>
      <c r="B6" s="755"/>
      <c r="C6" s="755"/>
      <c r="D6" s="755"/>
      <c r="E6" s="755"/>
      <c r="F6" s="679">
        <f>'PLAN.ORÇ. '!H6</f>
        <v>1004483.83</v>
      </c>
      <c r="G6" s="686">
        <f t="shared" si="0"/>
        <v>83773.951421999998</v>
      </c>
      <c r="H6" s="687">
        <f t="shared" si="0"/>
        <v>83773.951421999998</v>
      </c>
      <c r="I6" s="687">
        <f t="shared" si="0"/>
        <v>83773.951421999998</v>
      </c>
      <c r="J6" s="687">
        <f t="shared" si="0"/>
        <v>83773.951421999998</v>
      </c>
      <c r="K6" s="687">
        <f t="shared" si="1"/>
        <v>83673.503038999988</v>
      </c>
      <c r="L6" s="687">
        <f t="shared" si="1"/>
        <v>83673.503038999988</v>
      </c>
      <c r="M6" s="687">
        <f t="shared" si="1"/>
        <v>83673.503038999988</v>
      </c>
      <c r="N6" s="687">
        <f t="shared" si="1"/>
        <v>83673.503038999988</v>
      </c>
      <c r="O6" s="687">
        <f t="shared" si="1"/>
        <v>83673.503038999988</v>
      </c>
      <c r="P6" s="687">
        <f t="shared" si="1"/>
        <v>83673.503038999988</v>
      </c>
      <c r="Q6" s="687">
        <f t="shared" si="1"/>
        <v>83673.503038999988</v>
      </c>
      <c r="R6" s="688">
        <f t="shared" si="2"/>
        <v>83673.50303900009</v>
      </c>
      <c r="T6" s="683">
        <f t="shared" si="3"/>
        <v>920810.32696099987</v>
      </c>
      <c r="U6" s="683">
        <f t="shared" si="4"/>
        <v>1004483.83</v>
      </c>
    </row>
    <row r="7" spans="1:21" ht="12" thickBot="1">
      <c r="A7" s="693"/>
      <c r="B7" s="694"/>
      <c r="C7" s="695"/>
      <c r="D7" s="696"/>
      <c r="E7" s="697"/>
      <c r="F7" s="698"/>
      <c r="G7" s="699"/>
      <c r="H7" s="699"/>
      <c r="I7" s="699"/>
      <c r="J7" s="699"/>
      <c r="K7" s="699"/>
      <c r="L7" s="699"/>
      <c r="M7" s="699"/>
      <c r="N7" s="699"/>
      <c r="O7" s="699"/>
      <c r="P7" s="699"/>
      <c r="Q7" s="699"/>
      <c r="R7" s="700"/>
    </row>
  </sheetData>
  <mergeCells count="4">
    <mergeCell ref="A2:F2"/>
    <mergeCell ref="A3:C3"/>
    <mergeCell ref="D3:F3"/>
    <mergeCell ref="A6:E6"/>
  </mergeCells>
  <printOptions horizontalCentered="1"/>
  <pageMargins left="0.23622047244094491" right="0.23622047244094491" top="1.7157291666666667" bottom="0.74803149606299213" header="0.31496062992125984" footer="0.31496062992125984"/>
  <pageSetup paperSize="9" scale="85"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90"/>
  <sheetViews>
    <sheetView view="pageBreakPreview" zoomScaleNormal="100" zoomScaleSheetLayoutView="100" workbookViewId="0">
      <selection activeCell="D18" sqref="D18"/>
    </sheetView>
  </sheetViews>
  <sheetFormatPr defaultRowHeight="14.25"/>
  <cols>
    <col min="1" max="1" width="107.42578125" style="11" customWidth="1"/>
    <col min="2" max="16384" width="9.140625" style="11"/>
  </cols>
  <sheetData>
    <row r="1" spans="1:1" s="23" customFormat="1" ht="33" customHeight="1">
      <c r="A1" s="461"/>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756" t="s">
        <v>821</v>
      </c>
    </row>
    <row r="18" spans="1:1">
      <c r="A18" s="757"/>
    </row>
    <row r="19" spans="1:1">
      <c r="A19" s="757"/>
    </row>
    <row r="20" spans="1:1">
      <c r="A20" s="757"/>
    </row>
    <row r="21" spans="1:1">
      <c r="A21" s="757"/>
    </row>
    <row r="22" spans="1:1">
      <c r="A22" s="757"/>
    </row>
    <row r="23" spans="1:1">
      <c r="A23" s="757"/>
    </row>
    <row r="24" spans="1:1">
      <c r="A24" s="757"/>
    </row>
    <row r="25" spans="1:1">
      <c r="A25" s="757"/>
    </row>
    <row r="26" spans="1:1">
      <c r="A26" s="757"/>
    </row>
    <row r="27" spans="1:1">
      <c r="A27" s="757"/>
    </row>
    <row r="28" spans="1:1">
      <c r="A28" s="757"/>
    </row>
    <row r="29" spans="1:1">
      <c r="A29" s="13"/>
    </row>
    <row r="30" spans="1:1" s="23" customFormat="1">
      <c r="A30" s="13"/>
    </row>
    <row r="31" spans="1:1">
      <c r="A31" s="13"/>
    </row>
    <row r="32" spans="1:1">
      <c r="A32" s="12"/>
    </row>
    <row r="33" spans="1:1">
      <c r="A33" s="24"/>
    </row>
    <row r="34" spans="1:1" ht="29.25" customHeight="1">
      <c r="A34" s="462"/>
    </row>
    <row r="35" spans="1:1" ht="16.5" customHeight="1">
      <c r="A35" s="463"/>
    </row>
    <row r="37" spans="1:1">
      <c r="A37" s="24"/>
    </row>
    <row r="38" spans="1:1">
      <c r="A38" s="24"/>
    </row>
    <row r="39" spans="1:1">
      <c r="A39" s="24"/>
    </row>
    <row r="40" spans="1:1">
      <c r="A40" s="24"/>
    </row>
    <row r="41" spans="1:1" s="18" customFormat="1" ht="25.5" customHeight="1">
      <c r="A41" s="25"/>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2"/>
    </row>
    <row r="61" spans="1:1">
      <c r="A61" s="20"/>
    </row>
    <row r="69" spans="1:1">
      <c r="A69" s="20"/>
    </row>
    <row r="76" spans="1:1">
      <c r="A76" s="20"/>
    </row>
    <row r="83" spans="1:1">
      <c r="A83" s="20"/>
    </row>
    <row r="90" spans="1:1">
      <c r="A90" s="20"/>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
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F277"/>
  <sheetViews>
    <sheetView view="pageBreakPreview" topLeftCell="A256" zoomScaleNormal="100" zoomScaleSheetLayoutView="100" workbookViewId="0">
      <selection activeCell="F242" sqref="F242"/>
    </sheetView>
  </sheetViews>
  <sheetFormatPr defaultRowHeight="12.75"/>
  <cols>
    <col min="1" max="1" width="5" style="24" customWidth="1"/>
    <col min="2" max="2" width="46" style="24" customWidth="1"/>
    <col min="3" max="3" width="24.5703125" style="41" customWidth="1"/>
    <col min="4" max="4" width="13" style="24" customWidth="1"/>
    <col min="5" max="5" width="14.42578125" style="21" customWidth="1"/>
    <col min="6" max="6" width="10.140625" style="69" bestFit="1" customWidth="1"/>
    <col min="7" max="16384" width="9.140625" style="24"/>
  </cols>
  <sheetData>
    <row r="1" spans="1:6" s="34" customFormat="1" ht="44.25" customHeight="1" thickBot="1">
      <c r="A1" s="761" t="s">
        <v>905</v>
      </c>
      <c r="B1" s="761"/>
      <c r="C1" s="761"/>
      <c r="D1" s="761"/>
      <c r="E1" s="761"/>
      <c r="F1" s="761"/>
    </row>
    <row r="2" spans="1:6" s="46" customFormat="1" ht="29.25" customHeight="1" thickBot="1">
      <c r="A2" s="55" t="s">
        <v>333</v>
      </c>
      <c r="B2" s="56" t="s">
        <v>69</v>
      </c>
      <c r="C2" s="54" t="s">
        <v>70</v>
      </c>
      <c r="D2" s="54" t="s">
        <v>331</v>
      </c>
      <c r="E2" s="73" t="s">
        <v>332</v>
      </c>
      <c r="F2" s="74" t="s">
        <v>334</v>
      </c>
    </row>
    <row r="3" spans="1:6">
      <c r="A3" s="77">
        <v>1</v>
      </c>
      <c r="B3" s="78" t="s">
        <v>75</v>
      </c>
      <c r="C3" s="79" t="s">
        <v>298</v>
      </c>
      <c r="D3" s="80">
        <v>470</v>
      </c>
      <c r="E3" s="81">
        <v>2</v>
      </c>
      <c r="F3" s="82">
        <f>TRUNC(D3/E3,2)</f>
        <v>235</v>
      </c>
    </row>
    <row r="4" spans="1:6" s="35" customFormat="1">
      <c r="A4" s="57">
        <v>3</v>
      </c>
      <c r="B4" s="60" t="s">
        <v>76</v>
      </c>
      <c r="C4" s="49" t="s">
        <v>299</v>
      </c>
      <c r="D4" s="47">
        <v>150</v>
      </c>
      <c r="E4" s="70">
        <v>1</v>
      </c>
      <c r="F4" s="75">
        <f>TRUNC(D4/E4,2)</f>
        <v>150</v>
      </c>
    </row>
    <row r="5" spans="1:6" s="35" customFormat="1">
      <c r="A5" s="58">
        <v>4</v>
      </c>
      <c r="B5" s="60" t="s">
        <v>77</v>
      </c>
      <c r="C5" s="49" t="s">
        <v>299</v>
      </c>
      <c r="D5" s="47">
        <v>255</v>
      </c>
      <c r="E5" s="70">
        <v>1</v>
      </c>
      <c r="F5" s="75">
        <f t="shared" ref="F5:F68" si="0">TRUNC(D5/E5,2)</f>
        <v>255</v>
      </c>
    </row>
    <row r="6" spans="1:6" s="35" customFormat="1">
      <c r="A6" s="57">
        <v>5</v>
      </c>
      <c r="B6" s="60" t="s">
        <v>78</v>
      </c>
      <c r="C6" s="49" t="s">
        <v>299</v>
      </c>
      <c r="D6" s="47">
        <v>127</v>
      </c>
      <c r="E6" s="70">
        <v>1</v>
      </c>
      <c r="F6" s="75">
        <f t="shared" si="0"/>
        <v>127</v>
      </c>
    </row>
    <row r="7" spans="1:6" s="35" customFormat="1">
      <c r="A7" s="57">
        <v>6</v>
      </c>
      <c r="B7" s="60" t="s">
        <v>79</v>
      </c>
      <c r="C7" s="49" t="s">
        <v>300</v>
      </c>
      <c r="D7" s="47">
        <v>1100</v>
      </c>
      <c r="E7" s="70">
        <v>2</v>
      </c>
      <c r="F7" s="75">
        <f t="shared" si="0"/>
        <v>550</v>
      </c>
    </row>
    <row r="8" spans="1:6" s="36" customFormat="1" ht="25.5">
      <c r="A8" s="58">
        <v>7</v>
      </c>
      <c r="B8" s="61" t="s">
        <v>80</v>
      </c>
      <c r="C8" s="49" t="s">
        <v>300</v>
      </c>
      <c r="D8" s="47">
        <v>2400</v>
      </c>
      <c r="E8" s="70">
        <v>2</v>
      </c>
      <c r="F8" s="75">
        <f t="shared" si="0"/>
        <v>1200</v>
      </c>
    </row>
    <row r="9" spans="1:6" s="35" customFormat="1">
      <c r="A9" s="57">
        <v>8</v>
      </c>
      <c r="B9" s="60" t="s">
        <v>81</v>
      </c>
      <c r="C9" s="49" t="s">
        <v>300</v>
      </c>
      <c r="D9" s="47">
        <v>1750</v>
      </c>
      <c r="E9" s="70">
        <v>2</v>
      </c>
      <c r="F9" s="75">
        <f t="shared" si="0"/>
        <v>875</v>
      </c>
    </row>
    <row r="10" spans="1:6" s="35" customFormat="1">
      <c r="A10" s="57">
        <v>9</v>
      </c>
      <c r="B10" s="60" t="s">
        <v>82</v>
      </c>
      <c r="C10" s="49" t="s">
        <v>300</v>
      </c>
      <c r="D10" s="47">
        <v>871</v>
      </c>
      <c r="E10" s="70">
        <v>2</v>
      </c>
      <c r="F10" s="75">
        <f t="shared" si="0"/>
        <v>435.5</v>
      </c>
    </row>
    <row r="11" spans="1:6" s="35" customFormat="1">
      <c r="A11" s="58">
        <v>10</v>
      </c>
      <c r="B11" s="60" t="s">
        <v>83</v>
      </c>
      <c r="C11" s="49" t="s">
        <v>300</v>
      </c>
      <c r="D11" s="47">
        <v>767</v>
      </c>
      <c r="E11" s="70">
        <v>2</v>
      </c>
      <c r="F11" s="75">
        <f t="shared" si="0"/>
        <v>383.5</v>
      </c>
    </row>
    <row r="12" spans="1:6" s="35" customFormat="1">
      <c r="A12" s="57">
        <v>11</v>
      </c>
      <c r="B12" s="60" t="s">
        <v>84</v>
      </c>
      <c r="C12" s="49" t="s">
        <v>300</v>
      </c>
      <c r="D12" s="47">
        <v>350</v>
      </c>
      <c r="E12" s="70">
        <v>2</v>
      </c>
      <c r="F12" s="75">
        <f t="shared" si="0"/>
        <v>175</v>
      </c>
    </row>
    <row r="13" spans="1:6" s="35" customFormat="1">
      <c r="A13" s="57">
        <v>12</v>
      </c>
      <c r="B13" s="60" t="s">
        <v>85</v>
      </c>
      <c r="C13" s="49" t="s">
        <v>300</v>
      </c>
      <c r="D13" s="47">
        <v>450</v>
      </c>
      <c r="E13" s="70">
        <v>2</v>
      </c>
      <c r="F13" s="75">
        <f t="shared" si="0"/>
        <v>225</v>
      </c>
    </row>
    <row r="14" spans="1:6" s="35" customFormat="1">
      <c r="A14" s="58">
        <v>13</v>
      </c>
      <c r="B14" s="60" t="s">
        <v>86</v>
      </c>
      <c r="C14" s="49" t="s">
        <v>300</v>
      </c>
      <c r="D14" s="47">
        <v>250</v>
      </c>
      <c r="E14" s="70">
        <v>2</v>
      </c>
      <c r="F14" s="75">
        <f t="shared" si="0"/>
        <v>125</v>
      </c>
    </row>
    <row r="15" spans="1:6" s="35" customFormat="1">
      <c r="A15" s="57">
        <v>14</v>
      </c>
      <c r="B15" s="60" t="s">
        <v>87</v>
      </c>
      <c r="C15" s="49" t="s">
        <v>300</v>
      </c>
      <c r="D15" s="47">
        <v>42</v>
      </c>
      <c r="E15" s="70">
        <v>2</v>
      </c>
      <c r="F15" s="75">
        <f t="shared" si="0"/>
        <v>21</v>
      </c>
    </row>
    <row r="16" spans="1:6" s="35" customFormat="1">
      <c r="A16" s="57">
        <v>15</v>
      </c>
      <c r="B16" s="60" t="s">
        <v>88</v>
      </c>
      <c r="C16" s="49" t="s">
        <v>301</v>
      </c>
      <c r="D16" s="47">
        <v>500</v>
      </c>
      <c r="E16" s="70">
        <v>1</v>
      </c>
      <c r="F16" s="75">
        <f t="shared" si="0"/>
        <v>500</v>
      </c>
    </row>
    <row r="17" spans="1:6" s="35" customFormat="1">
      <c r="A17" s="58">
        <v>16</v>
      </c>
      <c r="B17" s="60" t="s">
        <v>89</v>
      </c>
      <c r="C17" s="49" t="s">
        <v>302</v>
      </c>
      <c r="D17" s="47">
        <v>1000</v>
      </c>
      <c r="E17" s="70">
        <v>2</v>
      </c>
      <c r="F17" s="75">
        <f t="shared" si="0"/>
        <v>500</v>
      </c>
    </row>
    <row r="18" spans="1:6" s="35" customFormat="1">
      <c r="A18" s="57">
        <v>17</v>
      </c>
      <c r="B18" s="60" t="s">
        <v>90</v>
      </c>
      <c r="C18" s="49" t="s">
        <v>302</v>
      </c>
      <c r="D18" s="47">
        <v>12000</v>
      </c>
      <c r="E18" s="70">
        <v>2</v>
      </c>
      <c r="F18" s="75">
        <f t="shared" si="0"/>
        <v>6000</v>
      </c>
    </row>
    <row r="19" spans="1:6" s="35" customFormat="1">
      <c r="A19" s="57">
        <v>18</v>
      </c>
      <c r="B19" s="60" t="s">
        <v>91</v>
      </c>
      <c r="C19" s="49" t="s">
        <v>302</v>
      </c>
      <c r="D19" s="47">
        <v>4500</v>
      </c>
      <c r="E19" s="70">
        <v>2</v>
      </c>
      <c r="F19" s="75">
        <f t="shared" si="0"/>
        <v>2250</v>
      </c>
    </row>
    <row r="20" spans="1:6" s="35" customFormat="1">
      <c r="A20" s="58">
        <v>19</v>
      </c>
      <c r="B20" s="60" t="s">
        <v>92</v>
      </c>
      <c r="C20" s="49" t="s">
        <v>302</v>
      </c>
      <c r="D20" s="47">
        <v>2060</v>
      </c>
      <c r="E20" s="70">
        <v>2</v>
      </c>
      <c r="F20" s="75">
        <f t="shared" si="0"/>
        <v>1030</v>
      </c>
    </row>
    <row r="21" spans="1:6" s="35" customFormat="1">
      <c r="A21" s="57">
        <v>20</v>
      </c>
      <c r="B21" s="60" t="s">
        <v>93</v>
      </c>
      <c r="C21" s="49" t="s">
        <v>303</v>
      </c>
      <c r="D21" s="47">
        <v>750</v>
      </c>
      <c r="E21" s="70">
        <v>1</v>
      </c>
      <c r="F21" s="75">
        <f t="shared" si="0"/>
        <v>750</v>
      </c>
    </row>
    <row r="22" spans="1:6" s="35" customFormat="1">
      <c r="A22" s="57">
        <v>21</v>
      </c>
      <c r="B22" s="60" t="s">
        <v>94</v>
      </c>
      <c r="C22" s="49" t="s">
        <v>303</v>
      </c>
      <c r="D22" s="47">
        <v>67</v>
      </c>
      <c r="E22" s="70">
        <v>1</v>
      </c>
      <c r="F22" s="75">
        <f t="shared" si="0"/>
        <v>67</v>
      </c>
    </row>
    <row r="23" spans="1:6" s="35" customFormat="1">
      <c r="A23" s="58">
        <v>22</v>
      </c>
      <c r="B23" s="60" t="s">
        <v>95</v>
      </c>
      <c r="C23" s="49" t="s">
        <v>303</v>
      </c>
      <c r="D23" s="47">
        <v>540</v>
      </c>
      <c r="E23" s="70">
        <v>1</v>
      </c>
      <c r="F23" s="75">
        <f t="shared" si="0"/>
        <v>540</v>
      </c>
    </row>
    <row r="24" spans="1:6" s="35" customFormat="1">
      <c r="A24" s="57">
        <v>23</v>
      </c>
      <c r="B24" s="60" t="s">
        <v>96</v>
      </c>
      <c r="C24" s="49" t="s">
        <v>303</v>
      </c>
      <c r="D24" s="47">
        <v>81</v>
      </c>
      <c r="E24" s="70">
        <v>1</v>
      </c>
      <c r="F24" s="75">
        <f t="shared" si="0"/>
        <v>81</v>
      </c>
    </row>
    <row r="25" spans="1:6" s="35" customFormat="1">
      <c r="A25" s="57">
        <v>24</v>
      </c>
      <c r="B25" s="60" t="s">
        <v>97</v>
      </c>
      <c r="C25" s="49" t="s">
        <v>303</v>
      </c>
      <c r="D25" s="47">
        <v>115</v>
      </c>
      <c r="E25" s="70">
        <v>1</v>
      </c>
      <c r="F25" s="75">
        <f t="shared" si="0"/>
        <v>115</v>
      </c>
    </row>
    <row r="26" spans="1:6" s="35" customFormat="1">
      <c r="A26" s="58">
        <v>25</v>
      </c>
      <c r="B26" s="60" t="s">
        <v>98</v>
      </c>
      <c r="C26" s="49" t="s">
        <v>303</v>
      </c>
      <c r="D26" s="47">
        <v>99</v>
      </c>
      <c r="E26" s="70">
        <v>1</v>
      </c>
      <c r="F26" s="75">
        <f t="shared" si="0"/>
        <v>99</v>
      </c>
    </row>
    <row r="27" spans="1:6" s="35" customFormat="1">
      <c r="A27" s="57">
        <v>26</v>
      </c>
      <c r="B27" s="60" t="s">
        <v>99</v>
      </c>
      <c r="C27" s="49" t="s">
        <v>304</v>
      </c>
      <c r="D27" s="47">
        <v>290</v>
      </c>
      <c r="E27" s="70">
        <v>1</v>
      </c>
      <c r="F27" s="75">
        <f t="shared" si="0"/>
        <v>290</v>
      </c>
    </row>
    <row r="28" spans="1:6" s="35" customFormat="1">
      <c r="A28" s="57">
        <v>27</v>
      </c>
      <c r="B28" s="60" t="s">
        <v>100</v>
      </c>
      <c r="C28" s="49" t="s">
        <v>304</v>
      </c>
      <c r="D28" s="47">
        <v>600</v>
      </c>
      <c r="E28" s="70">
        <v>1</v>
      </c>
      <c r="F28" s="75">
        <f t="shared" si="0"/>
        <v>600</v>
      </c>
    </row>
    <row r="29" spans="1:6" s="35" customFormat="1">
      <c r="A29" s="58">
        <v>28</v>
      </c>
      <c r="B29" s="60" t="s">
        <v>101</v>
      </c>
      <c r="C29" s="49" t="s">
        <v>304</v>
      </c>
      <c r="D29" s="47">
        <v>275</v>
      </c>
      <c r="E29" s="70">
        <v>1</v>
      </c>
      <c r="F29" s="75">
        <f t="shared" si="0"/>
        <v>275</v>
      </c>
    </row>
    <row r="30" spans="1:6" s="35" customFormat="1">
      <c r="A30" s="57">
        <v>29</v>
      </c>
      <c r="B30" s="60" t="s">
        <v>102</v>
      </c>
      <c r="C30" s="49" t="s">
        <v>305</v>
      </c>
      <c r="D30" s="47">
        <v>160</v>
      </c>
      <c r="E30" s="70">
        <v>1</v>
      </c>
      <c r="F30" s="75">
        <f t="shared" si="0"/>
        <v>160</v>
      </c>
    </row>
    <row r="31" spans="1:6" s="35" customFormat="1">
      <c r="A31" s="57">
        <v>30</v>
      </c>
      <c r="B31" s="60" t="s">
        <v>103</v>
      </c>
      <c r="C31" s="49" t="s">
        <v>305</v>
      </c>
      <c r="D31" s="47">
        <v>96</v>
      </c>
      <c r="E31" s="70">
        <v>1</v>
      </c>
      <c r="F31" s="75">
        <f t="shared" si="0"/>
        <v>96</v>
      </c>
    </row>
    <row r="32" spans="1:6" s="35" customFormat="1">
      <c r="A32" s="58">
        <v>31</v>
      </c>
      <c r="B32" s="60" t="s">
        <v>104</v>
      </c>
      <c r="C32" s="49" t="s">
        <v>305</v>
      </c>
      <c r="D32" s="47">
        <v>81</v>
      </c>
      <c r="E32" s="70">
        <v>1</v>
      </c>
      <c r="F32" s="75">
        <f t="shared" si="0"/>
        <v>81</v>
      </c>
    </row>
    <row r="33" spans="1:6" s="35" customFormat="1">
      <c r="A33" s="57">
        <v>32</v>
      </c>
      <c r="B33" s="60" t="s">
        <v>105</v>
      </c>
      <c r="C33" s="49" t="s">
        <v>305</v>
      </c>
      <c r="D33" s="47">
        <v>91</v>
      </c>
      <c r="E33" s="70">
        <v>1</v>
      </c>
      <c r="F33" s="75">
        <f t="shared" si="0"/>
        <v>91</v>
      </c>
    </row>
    <row r="34" spans="1:6" s="35" customFormat="1">
      <c r="A34" s="57">
        <v>33</v>
      </c>
      <c r="B34" s="60" t="s">
        <v>106</v>
      </c>
      <c r="C34" s="49" t="s">
        <v>305</v>
      </c>
      <c r="D34" s="47">
        <v>1000</v>
      </c>
      <c r="E34" s="70">
        <v>1</v>
      </c>
      <c r="F34" s="75">
        <f t="shared" si="0"/>
        <v>1000</v>
      </c>
    </row>
    <row r="35" spans="1:6" s="35" customFormat="1">
      <c r="A35" s="58">
        <v>34</v>
      </c>
      <c r="B35" s="60" t="s">
        <v>107</v>
      </c>
      <c r="C35" s="49" t="s">
        <v>305</v>
      </c>
      <c r="D35" s="47">
        <v>52</v>
      </c>
      <c r="E35" s="70">
        <v>1</v>
      </c>
      <c r="F35" s="75">
        <f t="shared" si="0"/>
        <v>52</v>
      </c>
    </row>
    <row r="36" spans="1:6">
      <c r="A36" s="57">
        <v>35</v>
      </c>
      <c r="B36" s="60" t="s">
        <v>108</v>
      </c>
      <c r="C36" s="47" t="s">
        <v>306</v>
      </c>
      <c r="D36" s="47">
        <v>550</v>
      </c>
      <c r="E36" s="70">
        <v>1</v>
      </c>
      <c r="F36" s="75">
        <f t="shared" si="0"/>
        <v>550</v>
      </c>
    </row>
    <row r="37" spans="1:6" s="34" customFormat="1" ht="15" customHeight="1">
      <c r="A37" s="57">
        <v>36</v>
      </c>
      <c r="B37" s="60" t="s">
        <v>109</v>
      </c>
      <c r="C37" s="47" t="s">
        <v>306</v>
      </c>
      <c r="D37" s="47">
        <v>550</v>
      </c>
      <c r="E37" s="71">
        <v>1</v>
      </c>
      <c r="F37" s="75">
        <f t="shared" si="0"/>
        <v>550</v>
      </c>
    </row>
    <row r="38" spans="1:6">
      <c r="A38" s="58">
        <v>37</v>
      </c>
      <c r="B38" s="60" t="s">
        <v>110</v>
      </c>
      <c r="C38" s="47" t="s">
        <v>306</v>
      </c>
      <c r="D38" s="47">
        <v>110</v>
      </c>
      <c r="E38" s="70">
        <v>1</v>
      </c>
      <c r="F38" s="75">
        <f t="shared" si="0"/>
        <v>110</v>
      </c>
    </row>
    <row r="39" spans="1:6">
      <c r="A39" s="57">
        <v>38</v>
      </c>
      <c r="B39" s="62" t="s">
        <v>111</v>
      </c>
      <c r="C39" s="47" t="s">
        <v>306</v>
      </c>
      <c r="D39" s="47">
        <v>75</v>
      </c>
      <c r="E39" s="70">
        <v>1</v>
      </c>
      <c r="F39" s="75">
        <f t="shared" si="0"/>
        <v>75</v>
      </c>
    </row>
    <row r="40" spans="1:6">
      <c r="A40" s="57">
        <v>39</v>
      </c>
      <c r="B40" s="63" t="s">
        <v>87</v>
      </c>
      <c r="C40" s="47" t="s">
        <v>306</v>
      </c>
      <c r="D40" s="47">
        <v>50</v>
      </c>
      <c r="E40" s="70">
        <v>1</v>
      </c>
      <c r="F40" s="75">
        <f t="shared" si="0"/>
        <v>50</v>
      </c>
    </row>
    <row r="41" spans="1:6" ht="14.25" customHeight="1">
      <c r="A41" s="58">
        <v>40</v>
      </c>
      <c r="B41" s="60" t="s">
        <v>112</v>
      </c>
      <c r="C41" s="47" t="s">
        <v>306</v>
      </c>
      <c r="D41" s="47">
        <v>200</v>
      </c>
      <c r="E41" s="70">
        <v>1</v>
      </c>
      <c r="F41" s="75">
        <f t="shared" si="0"/>
        <v>200</v>
      </c>
    </row>
    <row r="42" spans="1:6">
      <c r="A42" s="57">
        <v>41</v>
      </c>
      <c r="B42" s="60" t="s">
        <v>113</v>
      </c>
      <c r="C42" s="49" t="s">
        <v>307</v>
      </c>
      <c r="D42" s="47">
        <v>247</v>
      </c>
      <c r="E42" s="70">
        <v>1</v>
      </c>
      <c r="F42" s="75">
        <f t="shared" si="0"/>
        <v>247</v>
      </c>
    </row>
    <row r="43" spans="1:6">
      <c r="A43" s="57">
        <v>42</v>
      </c>
      <c r="B43" s="60" t="s">
        <v>114</v>
      </c>
      <c r="C43" s="49" t="s">
        <v>307</v>
      </c>
      <c r="D43" s="47">
        <v>350</v>
      </c>
      <c r="E43" s="70">
        <v>1</v>
      </c>
      <c r="F43" s="75">
        <f t="shared" si="0"/>
        <v>350</v>
      </c>
    </row>
    <row r="44" spans="1:6">
      <c r="A44" s="58">
        <v>43</v>
      </c>
      <c r="B44" s="60" t="s">
        <v>115</v>
      </c>
      <c r="C44" s="49" t="s">
        <v>307</v>
      </c>
      <c r="D44" s="47">
        <v>68</v>
      </c>
      <c r="E44" s="70">
        <v>1</v>
      </c>
      <c r="F44" s="75">
        <f t="shared" si="0"/>
        <v>68</v>
      </c>
    </row>
    <row r="45" spans="1:6">
      <c r="A45" s="57">
        <v>44</v>
      </c>
      <c r="B45" s="60" t="s">
        <v>116</v>
      </c>
      <c r="C45" s="49" t="s">
        <v>307</v>
      </c>
      <c r="D45" s="47">
        <v>71</v>
      </c>
      <c r="E45" s="70">
        <v>1</v>
      </c>
      <c r="F45" s="75">
        <f t="shared" si="0"/>
        <v>71</v>
      </c>
    </row>
    <row r="46" spans="1:6">
      <c r="A46" s="57">
        <v>45</v>
      </c>
      <c r="B46" s="60" t="s">
        <v>117</v>
      </c>
      <c r="C46" s="49" t="s">
        <v>307</v>
      </c>
      <c r="D46" s="47">
        <v>56</v>
      </c>
      <c r="E46" s="70">
        <v>1</v>
      </c>
      <c r="F46" s="75">
        <f t="shared" si="0"/>
        <v>56</v>
      </c>
    </row>
    <row r="47" spans="1:6" s="25" customFormat="1" ht="16.5" customHeight="1">
      <c r="A47" s="58">
        <v>46</v>
      </c>
      <c r="B47" s="60" t="s">
        <v>118</v>
      </c>
      <c r="C47" s="49" t="s">
        <v>307</v>
      </c>
      <c r="D47" s="47">
        <v>65</v>
      </c>
      <c r="E47" s="70">
        <v>1</v>
      </c>
      <c r="F47" s="75">
        <f t="shared" si="0"/>
        <v>65</v>
      </c>
    </row>
    <row r="48" spans="1:6">
      <c r="A48" s="57">
        <v>47</v>
      </c>
      <c r="B48" s="60" t="s">
        <v>119</v>
      </c>
      <c r="C48" s="49" t="s">
        <v>307</v>
      </c>
      <c r="D48" s="47">
        <v>140</v>
      </c>
      <c r="E48" s="70">
        <v>1</v>
      </c>
      <c r="F48" s="75">
        <f t="shared" si="0"/>
        <v>140</v>
      </c>
    </row>
    <row r="49" spans="1:6">
      <c r="A49" s="57">
        <v>48</v>
      </c>
      <c r="B49" s="60" t="s">
        <v>120</v>
      </c>
      <c r="C49" s="47" t="s">
        <v>308</v>
      </c>
      <c r="D49" s="47">
        <v>350</v>
      </c>
      <c r="E49" s="70">
        <v>1</v>
      </c>
      <c r="F49" s="75">
        <f t="shared" si="0"/>
        <v>350</v>
      </c>
    </row>
    <row r="50" spans="1:6">
      <c r="A50" s="58">
        <v>49</v>
      </c>
      <c r="B50" s="60" t="s">
        <v>121</v>
      </c>
      <c r="C50" s="47" t="s">
        <v>308</v>
      </c>
      <c r="D50" s="47">
        <v>60</v>
      </c>
      <c r="E50" s="70">
        <v>1</v>
      </c>
      <c r="F50" s="75">
        <f t="shared" si="0"/>
        <v>60</v>
      </c>
    </row>
    <row r="51" spans="1:6">
      <c r="A51" s="57">
        <v>50</v>
      </c>
      <c r="B51" s="63" t="s">
        <v>122</v>
      </c>
      <c r="C51" s="47" t="s">
        <v>308</v>
      </c>
      <c r="D51" s="47">
        <v>60</v>
      </c>
      <c r="E51" s="70">
        <v>1</v>
      </c>
      <c r="F51" s="75">
        <f t="shared" si="0"/>
        <v>60</v>
      </c>
    </row>
    <row r="52" spans="1:6">
      <c r="A52" s="57">
        <v>51</v>
      </c>
      <c r="B52" s="63" t="s">
        <v>123</v>
      </c>
      <c r="C52" s="47" t="s">
        <v>308</v>
      </c>
      <c r="D52" s="47">
        <v>521</v>
      </c>
      <c r="E52" s="70">
        <v>1</v>
      </c>
      <c r="F52" s="75">
        <f t="shared" si="0"/>
        <v>521</v>
      </c>
    </row>
    <row r="53" spans="1:6">
      <c r="A53" s="58">
        <v>52</v>
      </c>
      <c r="B53" s="64" t="s">
        <v>124</v>
      </c>
      <c r="C53" s="49" t="s">
        <v>309</v>
      </c>
      <c r="D53" s="49">
        <v>719</v>
      </c>
      <c r="E53" s="70">
        <v>1</v>
      </c>
      <c r="F53" s="75">
        <f t="shared" si="0"/>
        <v>719</v>
      </c>
    </row>
    <row r="54" spans="1:6">
      <c r="A54" s="57">
        <v>53</v>
      </c>
      <c r="B54" s="64" t="s">
        <v>125</v>
      </c>
      <c r="C54" s="49" t="s">
        <v>309</v>
      </c>
      <c r="D54" s="49">
        <v>70</v>
      </c>
      <c r="E54" s="70">
        <v>1</v>
      </c>
      <c r="F54" s="75">
        <f t="shared" si="0"/>
        <v>70</v>
      </c>
    </row>
    <row r="55" spans="1:6">
      <c r="A55" s="57">
        <v>54</v>
      </c>
      <c r="B55" s="64" t="s">
        <v>126</v>
      </c>
      <c r="C55" s="49" t="s">
        <v>309</v>
      </c>
      <c r="D55" s="49">
        <v>260</v>
      </c>
      <c r="E55" s="70">
        <v>1</v>
      </c>
      <c r="F55" s="75">
        <f t="shared" si="0"/>
        <v>260</v>
      </c>
    </row>
    <row r="56" spans="1:6">
      <c r="A56" s="58">
        <v>55</v>
      </c>
      <c r="B56" s="64" t="s">
        <v>117</v>
      </c>
      <c r="C56" s="49" t="s">
        <v>309</v>
      </c>
      <c r="D56" s="49">
        <v>55</v>
      </c>
      <c r="E56" s="70">
        <v>1</v>
      </c>
      <c r="F56" s="75">
        <f t="shared" si="0"/>
        <v>55</v>
      </c>
    </row>
    <row r="57" spans="1:6">
      <c r="A57" s="57">
        <v>56</v>
      </c>
      <c r="B57" s="64" t="s">
        <v>127</v>
      </c>
      <c r="C57" s="49" t="s">
        <v>309</v>
      </c>
      <c r="D57" s="49">
        <v>210</v>
      </c>
      <c r="E57" s="70">
        <v>1</v>
      </c>
      <c r="F57" s="75">
        <f t="shared" si="0"/>
        <v>210</v>
      </c>
    </row>
    <row r="58" spans="1:6">
      <c r="A58" s="57">
        <v>57</v>
      </c>
      <c r="B58" s="64" t="s">
        <v>128</v>
      </c>
      <c r="C58" s="49" t="s">
        <v>309</v>
      </c>
      <c r="D58" s="49">
        <v>450</v>
      </c>
      <c r="E58" s="70">
        <v>1</v>
      </c>
      <c r="F58" s="75">
        <f t="shared" si="0"/>
        <v>450</v>
      </c>
    </row>
    <row r="59" spans="1:6">
      <c r="A59" s="58">
        <v>58</v>
      </c>
      <c r="B59" s="64" t="s">
        <v>129</v>
      </c>
      <c r="C59" s="49" t="s">
        <v>309</v>
      </c>
      <c r="D59" s="49">
        <v>350</v>
      </c>
      <c r="E59" s="70">
        <v>1</v>
      </c>
      <c r="F59" s="75">
        <f t="shared" si="0"/>
        <v>350</v>
      </c>
    </row>
    <row r="60" spans="1:6">
      <c r="A60" s="57">
        <v>59</v>
      </c>
      <c r="B60" s="64" t="s">
        <v>130</v>
      </c>
      <c r="C60" s="49" t="s">
        <v>309</v>
      </c>
      <c r="D60" s="49">
        <v>1300</v>
      </c>
      <c r="E60" s="70">
        <v>1</v>
      </c>
      <c r="F60" s="75">
        <f t="shared" si="0"/>
        <v>1300</v>
      </c>
    </row>
    <row r="61" spans="1:6">
      <c r="A61" s="57">
        <v>60</v>
      </c>
      <c r="B61" s="64" t="s">
        <v>131</v>
      </c>
      <c r="C61" s="49" t="s">
        <v>309</v>
      </c>
      <c r="D61" s="49">
        <v>300</v>
      </c>
      <c r="E61" s="70">
        <v>1</v>
      </c>
      <c r="F61" s="75">
        <f t="shared" si="0"/>
        <v>300</v>
      </c>
    </row>
    <row r="62" spans="1:6">
      <c r="A62" s="58">
        <v>61</v>
      </c>
      <c r="B62" s="64" t="s">
        <v>132</v>
      </c>
      <c r="C62" s="49" t="s">
        <v>309</v>
      </c>
      <c r="D62" s="49">
        <v>600</v>
      </c>
      <c r="E62" s="70">
        <v>1</v>
      </c>
      <c r="F62" s="75">
        <f t="shared" si="0"/>
        <v>600</v>
      </c>
    </row>
    <row r="63" spans="1:6">
      <c r="A63" s="57">
        <v>62</v>
      </c>
      <c r="B63" s="64" t="s">
        <v>117</v>
      </c>
      <c r="C63" s="49" t="s">
        <v>309</v>
      </c>
      <c r="D63" s="49">
        <v>50</v>
      </c>
      <c r="E63" s="70">
        <v>1</v>
      </c>
      <c r="F63" s="75">
        <f t="shared" si="0"/>
        <v>50</v>
      </c>
    </row>
    <row r="64" spans="1:6">
      <c r="A64" s="57">
        <v>63</v>
      </c>
      <c r="B64" s="64" t="s">
        <v>133</v>
      </c>
      <c r="C64" s="49" t="s">
        <v>309</v>
      </c>
      <c r="D64" s="49">
        <v>550</v>
      </c>
      <c r="E64" s="70">
        <v>1</v>
      </c>
      <c r="F64" s="75">
        <f t="shared" si="0"/>
        <v>550</v>
      </c>
    </row>
    <row r="65" spans="1:6">
      <c r="A65" s="58">
        <v>64</v>
      </c>
      <c r="B65" s="64" t="s">
        <v>134</v>
      </c>
      <c r="C65" s="49" t="s">
        <v>309</v>
      </c>
      <c r="D65" s="49">
        <v>770</v>
      </c>
      <c r="E65" s="70">
        <v>1</v>
      </c>
      <c r="F65" s="75">
        <f t="shared" si="0"/>
        <v>770</v>
      </c>
    </row>
    <row r="66" spans="1:6">
      <c r="A66" s="57">
        <v>65</v>
      </c>
      <c r="B66" s="64" t="s">
        <v>135</v>
      </c>
      <c r="C66" s="49" t="s">
        <v>309</v>
      </c>
      <c r="D66" s="49">
        <v>500</v>
      </c>
      <c r="E66" s="70">
        <v>1</v>
      </c>
      <c r="F66" s="75">
        <f t="shared" si="0"/>
        <v>500</v>
      </c>
    </row>
    <row r="67" spans="1:6">
      <c r="A67" s="57">
        <v>66</v>
      </c>
      <c r="B67" s="64" t="s">
        <v>136</v>
      </c>
      <c r="C67" s="49" t="s">
        <v>309</v>
      </c>
      <c r="D67" s="49">
        <v>100</v>
      </c>
      <c r="E67" s="70">
        <v>1</v>
      </c>
      <c r="F67" s="75">
        <f t="shared" si="0"/>
        <v>100</v>
      </c>
    </row>
    <row r="68" spans="1:6">
      <c r="A68" s="58">
        <v>67</v>
      </c>
      <c r="B68" s="64" t="s">
        <v>137</v>
      </c>
      <c r="C68" s="49" t="s">
        <v>309</v>
      </c>
      <c r="D68" s="49">
        <v>350</v>
      </c>
      <c r="E68" s="70">
        <v>1</v>
      </c>
      <c r="F68" s="75">
        <f t="shared" si="0"/>
        <v>350</v>
      </c>
    </row>
    <row r="69" spans="1:6">
      <c r="A69" s="57">
        <v>68</v>
      </c>
      <c r="B69" s="64" t="s">
        <v>58</v>
      </c>
      <c r="C69" s="49" t="s">
        <v>309</v>
      </c>
      <c r="D69" s="49">
        <v>160</v>
      </c>
      <c r="E69" s="70">
        <v>1</v>
      </c>
      <c r="F69" s="75">
        <f t="shared" ref="F69:F132" si="1">TRUNC(D69/E69,2)</f>
        <v>160</v>
      </c>
    </row>
    <row r="70" spans="1:6">
      <c r="A70" s="57">
        <v>69</v>
      </c>
      <c r="B70" s="64" t="s">
        <v>138</v>
      </c>
      <c r="C70" s="49" t="s">
        <v>309</v>
      </c>
      <c r="D70" s="49">
        <v>110</v>
      </c>
      <c r="E70" s="70">
        <v>1</v>
      </c>
      <c r="F70" s="75">
        <f t="shared" si="1"/>
        <v>110</v>
      </c>
    </row>
    <row r="71" spans="1:6">
      <c r="A71" s="58">
        <v>70</v>
      </c>
      <c r="B71" s="64" t="s">
        <v>139</v>
      </c>
      <c r="C71" s="49" t="s">
        <v>309</v>
      </c>
      <c r="D71" s="49">
        <v>270</v>
      </c>
      <c r="E71" s="70">
        <v>1</v>
      </c>
      <c r="F71" s="75">
        <f t="shared" si="1"/>
        <v>270</v>
      </c>
    </row>
    <row r="72" spans="1:6">
      <c r="A72" s="57">
        <v>71</v>
      </c>
      <c r="B72" s="64" t="s">
        <v>140</v>
      </c>
      <c r="C72" s="49" t="s">
        <v>309</v>
      </c>
      <c r="D72" s="49">
        <v>130</v>
      </c>
      <c r="E72" s="70">
        <v>1</v>
      </c>
      <c r="F72" s="75">
        <f t="shared" si="1"/>
        <v>130</v>
      </c>
    </row>
    <row r="73" spans="1:6">
      <c r="A73" s="57">
        <v>72</v>
      </c>
      <c r="B73" s="64" t="s">
        <v>141</v>
      </c>
      <c r="C73" s="49" t="s">
        <v>309</v>
      </c>
      <c r="D73" s="49">
        <v>490</v>
      </c>
      <c r="E73" s="70">
        <v>1</v>
      </c>
      <c r="F73" s="75">
        <f t="shared" si="1"/>
        <v>490</v>
      </c>
    </row>
    <row r="74" spans="1:6">
      <c r="A74" s="58">
        <v>73</v>
      </c>
      <c r="B74" s="64" t="s">
        <v>142</v>
      </c>
      <c r="C74" s="49" t="s">
        <v>309</v>
      </c>
      <c r="D74" s="49">
        <v>150</v>
      </c>
      <c r="E74" s="70">
        <v>1</v>
      </c>
      <c r="F74" s="75">
        <f t="shared" si="1"/>
        <v>150</v>
      </c>
    </row>
    <row r="75" spans="1:6">
      <c r="A75" s="57">
        <v>74</v>
      </c>
      <c r="B75" s="64" t="s">
        <v>143</v>
      </c>
      <c r="C75" s="49" t="s">
        <v>309</v>
      </c>
      <c r="D75" s="49">
        <v>270</v>
      </c>
      <c r="E75" s="70">
        <v>1</v>
      </c>
      <c r="F75" s="75">
        <f t="shared" si="1"/>
        <v>270</v>
      </c>
    </row>
    <row r="76" spans="1:6">
      <c r="A76" s="57">
        <v>75</v>
      </c>
      <c r="B76" s="64" t="s">
        <v>144</v>
      </c>
      <c r="C76" s="49" t="s">
        <v>309</v>
      </c>
      <c r="D76" s="49">
        <v>200</v>
      </c>
      <c r="E76" s="70">
        <v>1</v>
      </c>
      <c r="F76" s="75">
        <f t="shared" si="1"/>
        <v>200</v>
      </c>
    </row>
    <row r="77" spans="1:6">
      <c r="A77" s="58">
        <v>76</v>
      </c>
      <c r="B77" s="64" t="s">
        <v>145</v>
      </c>
      <c r="C77" s="49" t="s">
        <v>309</v>
      </c>
      <c r="D77" s="49">
        <v>90</v>
      </c>
      <c r="E77" s="70">
        <v>1</v>
      </c>
      <c r="F77" s="75">
        <f t="shared" si="1"/>
        <v>90</v>
      </c>
    </row>
    <row r="78" spans="1:6">
      <c r="A78" s="57">
        <v>77</v>
      </c>
      <c r="B78" s="64" t="s">
        <v>146</v>
      </c>
      <c r="C78" s="49" t="s">
        <v>309</v>
      </c>
      <c r="D78" s="49">
        <v>500</v>
      </c>
      <c r="E78" s="70">
        <v>1</v>
      </c>
      <c r="F78" s="75">
        <f t="shared" si="1"/>
        <v>500</v>
      </c>
    </row>
    <row r="79" spans="1:6">
      <c r="A79" s="57">
        <v>78</v>
      </c>
      <c r="B79" s="64" t="s">
        <v>147</v>
      </c>
      <c r="C79" s="49" t="s">
        <v>309</v>
      </c>
      <c r="D79" s="49">
        <v>300</v>
      </c>
      <c r="E79" s="70">
        <v>1</v>
      </c>
      <c r="F79" s="75">
        <f t="shared" si="1"/>
        <v>300</v>
      </c>
    </row>
    <row r="80" spans="1:6">
      <c r="A80" s="58">
        <v>79</v>
      </c>
      <c r="B80" s="65" t="s">
        <v>148</v>
      </c>
      <c r="C80" s="49" t="s">
        <v>309</v>
      </c>
      <c r="D80" s="49">
        <v>50</v>
      </c>
      <c r="E80" s="70">
        <v>1</v>
      </c>
      <c r="F80" s="75">
        <f t="shared" si="1"/>
        <v>50</v>
      </c>
    </row>
    <row r="81" spans="1:6">
      <c r="A81" s="57">
        <v>80</v>
      </c>
      <c r="B81" s="65" t="s">
        <v>149</v>
      </c>
      <c r="C81" s="49" t="s">
        <v>309</v>
      </c>
      <c r="D81" s="49">
        <v>35</v>
      </c>
      <c r="E81" s="70">
        <v>1</v>
      </c>
      <c r="F81" s="75">
        <f t="shared" si="1"/>
        <v>35</v>
      </c>
    </row>
    <row r="82" spans="1:6">
      <c r="A82" s="57">
        <v>81</v>
      </c>
      <c r="B82" s="64" t="s">
        <v>150</v>
      </c>
      <c r="C82" s="49" t="s">
        <v>309</v>
      </c>
      <c r="D82" s="49">
        <v>140</v>
      </c>
      <c r="E82" s="70">
        <v>1</v>
      </c>
      <c r="F82" s="75">
        <f t="shared" si="1"/>
        <v>140</v>
      </c>
    </row>
    <row r="83" spans="1:6">
      <c r="A83" s="58">
        <v>82</v>
      </c>
      <c r="B83" s="64" t="s">
        <v>151</v>
      </c>
      <c r="C83" s="49" t="s">
        <v>309</v>
      </c>
      <c r="D83" s="49">
        <v>150</v>
      </c>
      <c r="E83" s="70">
        <v>1</v>
      </c>
      <c r="F83" s="75">
        <f t="shared" si="1"/>
        <v>150</v>
      </c>
    </row>
    <row r="84" spans="1:6">
      <c r="A84" s="57">
        <v>83</v>
      </c>
      <c r="B84" s="64" t="s">
        <v>152</v>
      </c>
      <c r="C84" s="49" t="s">
        <v>309</v>
      </c>
      <c r="D84" s="49">
        <v>90</v>
      </c>
      <c r="E84" s="70">
        <v>1</v>
      </c>
      <c r="F84" s="75">
        <f t="shared" si="1"/>
        <v>90</v>
      </c>
    </row>
    <row r="85" spans="1:6">
      <c r="A85" s="57">
        <v>84</v>
      </c>
      <c r="B85" s="64" t="s">
        <v>153</v>
      </c>
      <c r="C85" s="49" t="s">
        <v>309</v>
      </c>
      <c r="D85" s="49">
        <v>184</v>
      </c>
      <c r="E85" s="70">
        <v>1</v>
      </c>
      <c r="F85" s="75">
        <f t="shared" si="1"/>
        <v>184</v>
      </c>
    </row>
    <row r="86" spans="1:6">
      <c r="A86" s="58">
        <v>85</v>
      </c>
      <c r="B86" s="64" t="s">
        <v>154</v>
      </c>
      <c r="C86" s="49" t="s">
        <v>309</v>
      </c>
      <c r="D86" s="49">
        <v>240</v>
      </c>
      <c r="E86" s="70">
        <v>1</v>
      </c>
      <c r="F86" s="75">
        <f t="shared" si="1"/>
        <v>240</v>
      </c>
    </row>
    <row r="87" spans="1:6">
      <c r="A87" s="57">
        <v>86</v>
      </c>
      <c r="B87" s="64" t="s">
        <v>155</v>
      </c>
      <c r="C87" s="49" t="s">
        <v>309</v>
      </c>
      <c r="D87" s="49">
        <v>100</v>
      </c>
      <c r="E87" s="70">
        <v>1</v>
      </c>
      <c r="F87" s="75">
        <f t="shared" si="1"/>
        <v>100</v>
      </c>
    </row>
    <row r="88" spans="1:6">
      <c r="A88" s="57">
        <v>87</v>
      </c>
      <c r="B88" s="64" t="s">
        <v>156</v>
      </c>
      <c r="C88" s="49" t="s">
        <v>309</v>
      </c>
      <c r="D88" s="49">
        <v>100</v>
      </c>
      <c r="E88" s="70">
        <v>1</v>
      </c>
      <c r="F88" s="75">
        <f t="shared" si="1"/>
        <v>100</v>
      </c>
    </row>
    <row r="89" spans="1:6">
      <c r="A89" s="58">
        <v>88</v>
      </c>
      <c r="B89" s="64" t="s">
        <v>157</v>
      </c>
      <c r="C89" s="49" t="s">
        <v>309</v>
      </c>
      <c r="D89" s="49">
        <v>110</v>
      </c>
      <c r="E89" s="70">
        <v>1</v>
      </c>
      <c r="F89" s="75">
        <f t="shared" si="1"/>
        <v>110</v>
      </c>
    </row>
    <row r="90" spans="1:6">
      <c r="A90" s="57">
        <v>89</v>
      </c>
      <c r="B90" s="64" t="s">
        <v>158</v>
      </c>
      <c r="C90" s="49" t="s">
        <v>309</v>
      </c>
      <c r="D90" s="49">
        <v>150</v>
      </c>
      <c r="E90" s="70">
        <v>1</v>
      </c>
      <c r="F90" s="75">
        <f t="shared" si="1"/>
        <v>150</v>
      </c>
    </row>
    <row r="91" spans="1:6">
      <c r="A91" s="57">
        <v>90</v>
      </c>
      <c r="B91" s="64" t="s">
        <v>159</v>
      </c>
      <c r="C91" s="49" t="s">
        <v>309</v>
      </c>
      <c r="D91" s="49">
        <v>550</v>
      </c>
      <c r="E91" s="70">
        <v>1</v>
      </c>
      <c r="F91" s="75">
        <f t="shared" si="1"/>
        <v>550</v>
      </c>
    </row>
    <row r="92" spans="1:6">
      <c r="A92" s="58">
        <v>91</v>
      </c>
      <c r="B92" s="64" t="s">
        <v>160</v>
      </c>
      <c r="C92" s="49" t="s">
        <v>309</v>
      </c>
      <c r="D92" s="49">
        <v>105</v>
      </c>
      <c r="E92" s="70">
        <v>1</v>
      </c>
      <c r="F92" s="75">
        <f t="shared" si="1"/>
        <v>105</v>
      </c>
    </row>
    <row r="93" spans="1:6">
      <c r="A93" s="57">
        <v>92</v>
      </c>
      <c r="B93" s="64" t="s">
        <v>161</v>
      </c>
      <c r="C93" s="49" t="s">
        <v>309</v>
      </c>
      <c r="D93" s="49">
        <v>60</v>
      </c>
      <c r="E93" s="70">
        <v>1</v>
      </c>
      <c r="F93" s="75">
        <f t="shared" si="1"/>
        <v>60</v>
      </c>
    </row>
    <row r="94" spans="1:6">
      <c r="A94" s="57">
        <v>93</v>
      </c>
      <c r="B94" s="64" t="s">
        <v>162</v>
      </c>
      <c r="C94" s="49" t="s">
        <v>309</v>
      </c>
      <c r="D94" s="49">
        <v>35</v>
      </c>
      <c r="E94" s="70">
        <v>1</v>
      </c>
      <c r="F94" s="75">
        <f t="shared" si="1"/>
        <v>35</v>
      </c>
    </row>
    <row r="95" spans="1:6">
      <c r="A95" s="58">
        <v>94</v>
      </c>
      <c r="B95" s="64" t="s">
        <v>163</v>
      </c>
      <c r="C95" s="49" t="s">
        <v>309</v>
      </c>
      <c r="D95" s="49">
        <v>30</v>
      </c>
      <c r="E95" s="70">
        <v>1</v>
      </c>
      <c r="F95" s="75">
        <f t="shared" si="1"/>
        <v>30</v>
      </c>
    </row>
    <row r="96" spans="1:6">
      <c r="A96" s="57">
        <v>95</v>
      </c>
      <c r="B96" s="64" t="s">
        <v>164</v>
      </c>
      <c r="C96" s="49" t="s">
        <v>310</v>
      </c>
      <c r="D96" s="49">
        <v>15830</v>
      </c>
      <c r="E96" s="70">
        <v>2</v>
      </c>
      <c r="F96" s="75">
        <f t="shared" si="1"/>
        <v>7915</v>
      </c>
    </row>
    <row r="97" spans="1:6">
      <c r="A97" s="57">
        <v>96</v>
      </c>
      <c r="B97" s="64" t="s">
        <v>165</v>
      </c>
      <c r="C97" s="49" t="s">
        <v>310</v>
      </c>
      <c r="D97" s="49">
        <v>4872</v>
      </c>
      <c r="E97" s="70">
        <v>2</v>
      </c>
      <c r="F97" s="75">
        <f t="shared" si="1"/>
        <v>2436</v>
      </c>
    </row>
    <row r="98" spans="1:6">
      <c r="A98" s="58">
        <v>97</v>
      </c>
      <c r="B98" s="64" t="s">
        <v>166</v>
      </c>
      <c r="C98" s="49" t="s">
        <v>310</v>
      </c>
      <c r="D98" s="49">
        <v>59</v>
      </c>
      <c r="E98" s="70">
        <v>2</v>
      </c>
      <c r="F98" s="75">
        <f t="shared" si="1"/>
        <v>29.5</v>
      </c>
    </row>
    <row r="99" spans="1:6">
      <c r="A99" s="57">
        <v>98</v>
      </c>
      <c r="B99" s="64" t="s">
        <v>89</v>
      </c>
      <c r="C99" s="49" t="s">
        <v>310</v>
      </c>
      <c r="D99" s="49">
        <v>1450</v>
      </c>
      <c r="E99" s="70">
        <v>2</v>
      </c>
      <c r="F99" s="75">
        <f t="shared" si="1"/>
        <v>725</v>
      </c>
    </row>
    <row r="100" spans="1:6">
      <c r="A100" s="57">
        <v>99</v>
      </c>
      <c r="B100" s="64" t="s">
        <v>167</v>
      </c>
      <c r="C100" s="49" t="s">
        <v>310</v>
      </c>
      <c r="D100" s="49">
        <v>818</v>
      </c>
      <c r="E100" s="70">
        <v>2</v>
      </c>
      <c r="F100" s="75">
        <f t="shared" si="1"/>
        <v>409</v>
      </c>
    </row>
    <row r="101" spans="1:6">
      <c r="A101" s="58">
        <v>100</v>
      </c>
      <c r="B101" s="64" t="s">
        <v>168</v>
      </c>
      <c r="C101" s="49" t="s">
        <v>310</v>
      </c>
      <c r="D101" s="49">
        <v>180</v>
      </c>
      <c r="E101" s="70">
        <v>2</v>
      </c>
      <c r="F101" s="75">
        <f t="shared" si="1"/>
        <v>90</v>
      </c>
    </row>
    <row r="102" spans="1:6">
      <c r="A102" s="57">
        <v>101</v>
      </c>
      <c r="B102" s="64" t="s">
        <v>169</v>
      </c>
      <c r="C102" s="49" t="s">
        <v>310</v>
      </c>
      <c r="D102" s="49">
        <v>37</v>
      </c>
      <c r="E102" s="70">
        <v>2</v>
      </c>
      <c r="F102" s="75">
        <f t="shared" si="1"/>
        <v>18.5</v>
      </c>
    </row>
    <row r="103" spans="1:6">
      <c r="A103" s="57">
        <v>102</v>
      </c>
      <c r="B103" s="64" t="s">
        <v>170</v>
      </c>
      <c r="C103" s="49" t="s">
        <v>310</v>
      </c>
      <c r="D103" s="49">
        <v>34</v>
      </c>
      <c r="E103" s="70">
        <v>2</v>
      </c>
      <c r="F103" s="75">
        <f t="shared" si="1"/>
        <v>17</v>
      </c>
    </row>
    <row r="104" spans="1:6">
      <c r="A104" s="58">
        <v>103</v>
      </c>
      <c r="B104" s="64" t="s">
        <v>117</v>
      </c>
      <c r="C104" s="49" t="s">
        <v>310</v>
      </c>
      <c r="D104" s="49">
        <v>110</v>
      </c>
      <c r="E104" s="70">
        <v>2</v>
      </c>
      <c r="F104" s="75">
        <f t="shared" si="1"/>
        <v>55</v>
      </c>
    </row>
    <row r="105" spans="1:6">
      <c r="A105" s="57">
        <v>104</v>
      </c>
      <c r="B105" s="64" t="s">
        <v>171</v>
      </c>
      <c r="C105" s="49" t="s">
        <v>310</v>
      </c>
      <c r="D105" s="49">
        <v>114</v>
      </c>
      <c r="E105" s="70">
        <v>2</v>
      </c>
      <c r="F105" s="75">
        <f t="shared" si="1"/>
        <v>57</v>
      </c>
    </row>
    <row r="106" spans="1:6">
      <c r="A106" s="57">
        <v>105</v>
      </c>
      <c r="B106" s="64" t="s">
        <v>172</v>
      </c>
      <c r="C106" s="49" t="s">
        <v>310</v>
      </c>
      <c r="D106" s="49">
        <v>4200</v>
      </c>
      <c r="E106" s="70">
        <v>2</v>
      </c>
      <c r="F106" s="75">
        <f t="shared" si="1"/>
        <v>2100</v>
      </c>
    </row>
    <row r="107" spans="1:6">
      <c r="A107" s="58">
        <v>106</v>
      </c>
      <c r="B107" s="64" t="s">
        <v>173</v>
      </c>
      <c r="C107" s="49" t="s">
        <v>310</v>
      </c>
      <c r="D107" s="49">
        <v>12350</v>
      </c>
      <c r="E107" s="70">
        <v>2</v>
      </c>
      <c r="F107" s="75">
        <f t="shared" si="1"/>
        <v>6175</v>
      </c>
    </row>
    <row r="108" spans="1:6">
      <c r="A108" s="57">
        <v>107</v>
      </c>
      <c r="B108" s="64" t="s">
        <v>174</v>
      </c>
      <c r="C108" s="49" t="s">
        <v>311</v>
      </c>
      <c r="D108" s="49">
        <v>130</v>
      </c>
      <c r="E108" s="70">
        <v>1</v>
      </c>
      <c r="F108" s="75">
        <f t="shared" si="1"/>
        <v>130</v>
      </c>
    </row>
    <row r="109" spans="1:6">
      <c r="A109" s="57">
        <v>108</v>
      </c>
      <c r="B109" s="64" t="s">
        <v>175</v>
      </c>
      <c r="C109" s="49" t="s">
        <v>311</v>
      </c>
      <c r="D109" s="49">
        <v>160</v>
      </c>
      <c r="E109" s="70">
        <v>1</v>
      </c>
      <c r="F109" s="75">
        <f t="shared" si="1"/>
        <v>160</v>
      </c>
    </row>
    <row r="110" spans="1:6">
      <c r="A110" s="58">
        <v>109</v>
      </c>
      <c r="B110" s="64" t="s">
        <v>176</v>
      </c>
      <c r="C110" s="49" t="s">
        <v>312</v>
      </c>
      <c r="D110" s="49">
        <v>730</v>
      </c>
      <c r="E110" s="70">
        <v>2</v>
      </c>
      <c r="F110" s="75">
        <f t="shared" si="1"/>
        <v>365</v>
      </c>
    </row>
    <row r="111" spans="1:6">
      <c r="A111" s="57">
        <v>110</v>
      </c>
      <c r="B111" s="64" t="s">
        <v>84</v>
      </c>
      <c r="C111" s="49" t="s">
        <v>312</v>
      </c>
      <c r="D111" s="49">
        <v>230</v>
      </c>
      <c r="E111" s="70">
        <v>2</v>
      </c>
      <c r="F111" s="75">
        <f t="shared" si="1"/>
        <v>115</v>
      </c>
    </row>
    <row r="112" spans="1:6">
      <c r="A112" s="57">
        <v>111</v>
      </c>
      <c r="B112" s="64" t="s">
        <v>177</v>
      </c>
      <c r="C112" s="49" t="s">
        <v>312</v>
      </c>
      <c r="D112" s="49">
        <v>735</v>
      </c>
      <c r="E112" s="70">
        <v>2</v>
      </c>
      <c r="F112" s="75">
        <f t="shared" si="1"/>
        <v>367.5</v>
      </c>
    </row>
    <row r="113" spans="1:6">
      <c r="A113" s="58">
        <v>112</v>
      </c>
      <c r="B113" s="64" t="s">
        <v>178</v>
      </c>
      <c r="C113" s="49" t="s">
        <v>312</v>
      </c>
      <c r="D113" s="49">
        <v>230</v>
      </c>
      <c r="E113" s="70">
        <v>2</v>
      </c>
      <c r="F113" s="75">
        <f t="shared" si="1"/>
        <v>115</v>
      </c>
    </row>
    <row r="114" spans="1:6">
      <c r="A114" s="57">
        <v>113</v>
      </c>
      <c r="B114" s="64" t="s">
        <v>179</v>
      </c>
      <c r="C114" s="49" t="s">
        <v>312</v>
      </c>
      <c r="D114" s="49">
        <v>495</v>
      </c>
      <c r="E114" s="70">
        <v>2</v>
      </c>
      <c r="F114" s="75">
        <f t="shared" si="1"/>
        <v>247.5</v>
      </c>
    </row>
    <row r="115" spans="1:6">
      <c r="A115" s="57">
        <v>114</v>
      </c>
      <c r="B115" s="64" t="s">
        <v>180</v>
      </c>
      <c r="C115" s="49" t="s">
        <v>312</v>
      </c>
      <c r="D115" s="49">
        <v>260</v>
      </c>
      <c r="E115" s="70">
        <v>2</v>
      </c>
      <c r="F115" s="75">
        <f t="shared" si="1"/>
        <v>130</v>
      </c>
    </row>
    <row r="116" spans="1:6">
      <c r="A116" s="58">
        <v>115</v>
      </c>
      <c r="B116" s="60" t="s">
        <v>181</v>
      </c>
      <c r="C116" s="49" t="s">
        <v>312</v>
      </c>
      <c r="D116" s="47">
        <v>243</v>
      </c>
      <c r="E116" s="70">
        <v>2</v>
      </c>
      <c r="F116" s="75">
        <f t="shared" si="1"/>
        <v>121.5</v>
      </c>
    </row>
    <row r="117" spans="1:6">
      <c r="A117" s="57">
        <v>116</v>
      </c>
      <c r="B117" s="60" t="s">
        <v>182</v>
      </c>
      <c r="C117" s="49" t="s">
        <v>312</v>
      </c>
      <c r="D117" s="47">
        <v>100</v>
      </c>
      <c r="E117" s="70">
        <v>2</v>
      </c>
      <c r="F117" s="75">
        <f t="shared" si="1"/>
        <v>50</v>
      </c>
    </row>
    <row r="118" spans="1:6">
      <c r="A118" s="57">
        <v>117</v>
      </c>
      <c r="B118" s="60" t="s">
        <v>183</v>
      </c>
      <c r="C118" s="49" t="s">
        <v>312</v>
      </c>
      <c r="D118" s="47">
        <v>350</v>
      </c>
      <c r="E118" s="70">
        <v>2</v>
      </c>
      <c r="F118" s="75">
        <f t="shared" si="1"/>
        <v>175</v>
      </c>
    </row>
    <row r="119" spans="1:6">
      <c r="A119" s="58">
        <v>118</v>
      </c>
      <c r="B119" s="60" t="s">
        <v>184</v>
      </c>
      <c r="C119" s="49" t="s">
        <v>312</v>
      </c>
      <c r="D119" s="47">
        <v>260</v>
      </c>
      <c r="E119" s="70">
        <v>2</v>
      </c>
      <c r="F119" s="75">
        <f t="shared" si="1"/>
        <v>130</v>
      </c>
    </row>
    <row r="120" spans="1:6">
      <c r="A120" s="57">
        <v>119</v>
      </c>
      <c r="B120" s="60" t="s">
        <v>185</v>
      </c>
      <c r="C120" s="49" t="s">
        <v>312</v>
      </c>
      <c r="D120" s="47">
        <v>120</v>
      </c>
      <c r="E120" s="70">
        <v>2</v>
      </c>
      <c r="F120" s="75">
        <f t="shared" si="1"/>
        <v>60</v>
      </c>
    </row>
    <row r="121" spans="1:6">
      <c r="A121" s="57">
        <v>120</v>
      </c>
      <c r="B121" s="60" t="s">
        <v>186</v>
      </c>
      <c r="C121" s="49" t="s">
        <v>312</v>
      </c>
      <c r="D121" s="47">
        <v>140</v>
      </c>
      <c r="E121" s="70">
        <v>2</v>
      </c>
      <c r="F121" s="75">
        <f t="shared" si="1"/>
        <v>70</v>
      </c>
    </row>
    <row r="122" spans="1:6">
      <c r="A122" s="58">
        <v>121</v>
      </c>
      <c r="B122" s="60" t="s">
        <v>187</v>
      </c>
      <c r="C122" s="49" t="s">
        <v>312</v>
      </c>
      <c r="D122" s="47">
        <v>205</v>
      </c>
      <c r="E122" s="70">
        <v>2</v>
      </c>
      <c r="F122" s="75">
        <f t="shared" si="1"/>
        <v>102.5</v>
      </c>
    </row>
    <row r="123" spans="1:6">
      <c r="A123" s="57">
        <v>122</v>
      </c>
      <c r="B123" s="60" t="s">
        <v>188</v>
      </c>
      <c r="C123" s="49" t="s">
        <v>312</v>
      </c>
      <c r="D123" s="47">
        <v>70</v>
      </c>
      <c r="E123" s="70">
        <v>2</v>
      </c>
      <c r="F123" s="75">
        <f t="shared" si="1"/>
        <v>35</v>
      </c>
    </row>
    <row r="124" spans="1:6">
      <c r="A124" s="57">
        <v>123</v>
      </c>
      <c r="B124" s="60" t="s">
        <v>189</v>
      </c>
      <c r="C124" s="49" t="s">
        <v>312</v>
      </c>
      <c r="D124" s="47">
        <v>85</v>
      </c>
      <c r="E124" s="70">
        <v>2</v>
      </c>
      <c r="F124" s="75">
        <f t="shared" si="1"/>
        <v>42.5</v>
      </c>
    </row>
    <row r="125" spans="1:6">
      <c r="A125" s="58">
        <v>124</v>
      </c>
      <c r="B125" s="60" t="s">
        <v>190</v>
      </c>
      <c r="C125" s="49" t="s">
        <v>312</v>
      </c>
      <c r="D125" s="47">
        <v>3200</v>
      </c>
      <c r="E125" s="70">
        <v>2</v>
      </c>
      <c r="F125" s="75">
        <f t="shared" si="1"/>
        <v>1600</v>
      </c>
    </row>
    <row r="126" spans="1:6">
      <c r="A126" s="57">
        <v>125</v>
      </c>
      <c r="B126" s="60" t="s">
        <v>191</v>
      </c>
      <c r="C126" s="49" t="s">
        <v>313</v>
      </c>
      <c r="D126" s="50">
        <v>600</v>
      </c>
      <c r="E126" s="70">
        <v>1</v>
      </c>
      <c r="F126" s="75">
        <f t="shared" si="1"/>
        <v>600</v>
      </c>
    </row>
    <row r="127" spans="1:6">
      <c r="A127" s="57">
        <v>126</v>
      </c>
      <c r="B127" s="60" t="s">
        <v>192</v>
      </c>
      <c r="C127" s="49" t="s">
        <v>313</v>
      </c>
      <c r="D127" s="50">
        <v>80</v>
      </c>
      <c r="E127" s="70">
        <v>1</v>
      </c>
      <c r="F127" s="75">
        <f t="shared" si="1"/>
        <v>80</v>
      </c>
    </row>
    <row r="128" spans="1:6">
      <c r="A128" s="58">
        <v>127</v>
      </c>
      <c r="B128" s="60" t="s">
        <v>193</v>
      </c>
      <c r="C128" s="49" t="s">
        <v>313</v>
      </c>
      <c r="D128" s="50">
        <v>1400</v>
      </c>
      <c r="E128" s="70">
        <v>1</v>
      </c>
      <c r="F128" s="75">
        <f t="shared" si="1"/>
        <v>1400</v>
      </c>
    </row>
    <row r="129" spans="1:6">
      <c r="A129" s="57">
        <v>128</v>
      </c>
      <c r="B129" s="60" t="s">
        <v>194</v>
      </c>
      <c r="C129" s="49" t="s">
        <v>313</v>
      </c>
      <c r="D129" s="50">
        <v>160</v>
      </c>
      <c r="E129" s="70">
        <v>1</v>
      </c>
      <c r="F129" s="75">
        <f t="shared" si="1"/>
        <v>160</v>
      </c>
    </row>
    <row r="130" spans="1:6">
      <c r="A130" s="57">
        <v>129</v>
      </c>
      <c r="B130" s="60" t="s">
        <v>195</v>
      </c>
      <c r="C130" s="49" t="s">
        <v>313</v>
      </c>
      <c r="D130" s="50">
        <v>42</v>
      </c>
      <c r="E130" s="70">
        <v>1</v>
      </c>
      <c r="F130" s="75">
        <f t="shared" si="1"/>
        <v>42</v>
      </c>
    </row>
    <row r="131" spans="1:6">
      <c r="A131" s="58">
        <v>130</v>
      </c>
      <c r="B131" s="60" t="s">
        <v>196</v>
      </c>
      <c r="C131" s="49" t="s">
        <v>313</v>
      </c>
      <c r="D131" s="50">
        <v>97</v>
      </c>
      <c r="E131" s="70">
        <v>1</v>
      </c>
      <c r="F131" s="75">
        <f t="shared" si="1"/>
        <v>97</v>
      </c>
    </row>
    <row r="132" spans="1:6">
      <c r="A132" s="57">
        <v>131</v>
      </c>
      <c r="B132" s="60" t="s">
        <v>197</v>
      </c>
      <c r="C132" s="49" t="s">
        <v>313</v>
      </c>
      <c r="D132" s="50">
        <v>210</v>
      </c>
      <c r="E132" s="70">
        <v>1</v>
      </c>
      <c r="F132" s="75">
        <f t="shared" si="1"/>
        <v>210</v>
      </c>
    </row>
    <row r="133" spans="1:6">
      <c r="A133" s="57">
        <v>132</v>
      </c>
      <c r="B133" s="60" t="s">
        <v>198</v>
      </c>
      <c r="C133" s="49" t="s">
        <v>313</v>
      </c>
      <c r="D133" s="50">
        <v>36</v>
      </c>
      <c r="E133" s="70">
        <v>1</v>
      </c>
      <c r="F133" s="75">
        <f t="shared" ref="F133:F196" si="2">TRUNC(D133/E133,2)</f>
        <v>36</v>
      </c>
    </row>
    <row r="134" spans="1:6">
      <c r="A134" s="58">
        <v>133</v>
      </c>
      <c r="B134" s="60" t="s">
        <v>199</v>
      </c>
      <c r="C134" s="49" t="s">
        <v>313</v>
      </c>
      <c r="D134" s="50">
        <v>700</v>
      </c>
      <c r="E134" s="70">
        <v>1</v>
      </c>
      <c r="F134" s="75">
        <f t="shared" si="2"/>
        <v>700</v>
      </c>
    </row>
    <row r="135" spans="1:6">
      <c r="A135" s="57">
        <v>134</v>
      </c>
      <c r="B135" s="60" t="s">
        <v>200</v>
      </c>
      <c r="C135" s="49" t="s">
        <v>313</v>
      </c>
      <c r="D135" s="50">
        <v>90</v>
      </c>
      <c r="E135" s="70">
        <v>1</v>
      </c>
      <c r="F135" s="75">
        <f t="shared" si="2"/>
        <v>90</v>
      </c>
    </row>
    <row r="136" spans="1:6">
      <c r="A136" s="57">
        <v>135</v>
      </c>
      <c r="B136" s="60" t="s">
        <v>201</v>
      </c>
      <c r="C136" s="49" t="s">
        <v>313</v>
      </c>
      <c r="D136" s="50">
        <v>20</v>
      </c>
      <c r="E136" s="70">
        <v>1</v>
      </c>
      <c r="F136" s="75">
        <f t="shared" si="2"/>
        <v>20</v>
      </c>
    </row>
    <row r="137" spans="1:6">
      <c r="A137" s="58">
        <v>136</v>
      </c>
      <c r="B137" s="60" t="s">
        <v>202</v>
      </c>
      <c r="C137" s="49" t="s">
        <v>313</v>
      </c>
      <c r="D137" s="50">
        <v>500</v>
      </c>
      <c r="E137" s="70">
        <v>1</v>
      </c>
      <c r="F137" s="75">
        <f t="shared" si="2"/>
        <v>500</v>
      </c>
    </row>
    <row r="138" spans="1:6" ht="25.5">
      <c r="A138" s="57">
        <v>137</v>
      </c>
      <c r="B138" s="61" t="s">
        <v>203</v>
      </c>
      <c r="C138" s="49" t="s">
        <v>313</v>
      </c>
      <c r="D138" s="50">
        <v>200</v>
      </c>
      <c r="E138" s="70">
        <v>1</v>
      </c>
      <c r="F138" s="75">
        <f t="shared" si="2"/>
        <v>200</v>
      </c>
    </row>
    <row r="139" spans="1:6">
      <c r="A139" s="57">
        <v>138</v>
      </c>
      <c r="B139" s="60" t="s">
        <v>204</v>
      </c>
      <c r="C139" s="49" t="s">
        <v>313</v>
      </c>
      <c r="D139" s="50">
        <v>130</v>
      </c>
      <c r="E139" s="70">
        <v>1</v>
      </c>
      <c r="F139" s="75">
        <f t="shared" si="2"/>
        <v>130</v>
      </c>
    </row>
    <row r="140" spans="1:6">
      <c r="A140" s="58">
        <v>139</v>
      </c>
      <c r="B140" s="60" t="s">
        <v>205</v>
      </c>
      <c r="C140" s="49" t="s">
        <v>313</v>
      </c>
      <c r="D140" s="50">
        <v>275</v>
      </c>
      <c r="E140" s="70">
        <v>1</v>
      </c>
      <c r="F140" s="75">
        <f t="shared" si="2"/>
        <v>275</v>
      </c>
    </row>
    <row r="141" spans="1:6">
      <c r="A141" s="57">
        <v>140</v>
      </c>
      <c r="B141" s="60" t="s">
        <v>206</v>
      </c>
      <c r="C141" s="49" t="s">
        <v>313</v>
      </c>
      <c r="D141" s="50">
        <v>105</v>
      </c>
      <c r="E141" s="70">
        <v>1</v>
      </c>
      <c r="F141" s="75">
        <f t="shared" si="2"/>
        <v>105</v>
      </c>
    </row>
    <row r="142" spans="1:6">
      <c r="A142" s="57">
        <v>141</v>
      </c>
      <c r="B142" s="60" t="s">
        <v>207</v>
      </c>
      <c r="C142" s="49" t="s">
        <v>313</v>
      </c>
      <c r="D142" s="50">
        <v>75</v>
      </c>
      <c r="E142" s="70">
        <v>1</v>
      </c>
      <c r="F142" s="75">
        <f t="shared" si="2"/>
        <v>75</v>
      </c>
    </row>
    <row r="143" spans="1:6">
      <c r="A143" s="58">
        <v>142</v>
      </c>
      <c r="B143" s="60" t="s">
        <v>117</v>
      </c>
      <c r="C143" s="49" t="s">
        <v>313</v>
      </c>
      <c r="D143" s="50">
        <v>68</v>
      </c>
      <c r="E143" s="70">
        <v>1</v>
      </c>
      <c r="F143" s="75">
        <f t="shared" si="2"/>
        <v>68</v>
      </c>
    </row>
    <row r="144" spans="1:6">
      <c r="A144" s="57">
        <v>143</v>
      </c>
      <c r="B144" s="60" t="s">
        <v>208</v>
      </c>
      <c r="C144" s="49" t="s">
        <v>313</v>
      </c>
      <c r="D144" s="50">
        <v>400</v>
      </c>
      <c r="E144" s="70">
        <v>1</v>
      </c>
      <c r="F144" s="75">
        <f t="shared" si="2"/>
        <v>400</v>
      </c>
    </row>
    <row r="145" spans="1:6">
      <c r="A145" s="57">
        <v>144</v>
      </c>
      <c r="B145" s="60" t="s">
        <v>209</v>
      </c>
      <c r="C145" s="49" t="s">
        <v>313</v>
      </c>
      <c r="D145" s="50">
        <v>60</v>
      </c>
      <c r="E145" s="70">
        <v>1</v>
      </c>
      <c r="F145" s="75">
        <f t="shared" si="2"/>
        <v>60</v>
      </c>
    </row>
    <row r="146" spans="1:6">
      <c r="A146" s="58">
        <v>145</v>
      </c>
      <c r="B146" s="60" t="s">
        <v>210</v>
      </c>
      <c r="C146" s="49" t="s">
        <v>313</v>
      </c>
      <c r="D146" s="50">
        <v>685</v>
      </c>
      <c r="E146" s="70">
        <v>1</v>
      </c>
      <c r="F146" s="75">
        <f t="shared" si="2"/>
        <v>685</v>
      </c>
    </row>
    <row r="147" spans="1:6">
      <c r="A147" s="57">
        <v>146</v>
      </c>
      <c r="B147" s="60" t="s">
        <v>211</v>
      </c>
      <c r="C147" s="49" t="s">
        <v>313</v>
      </c>
      <c r="D147" s="47">
        <v>170</v>
      </c>
      <c r="E147" s="70">
        <v>1</v>
      </c>
      <c r="F147" s="75">
        <f t="shared" si="2"/>
        <v>170</v>
      </c>
    </row>
    <row r="148" spans="1:6">
      <c r="A148" s="57">
        <v>147</v>
      </c>
      <c r="B148" s="60" t="s">
        <v>212</v>
      </c>
      <c r="C148" s="49" t="s">
        <v>313</v>
      </c>
      <c r="D148" s="47">
        <v>5150</v>
      </c>
      <c r="E148" s="70">
        <v>1</v>
      </c>
      <c r="F148" s="75">
        <f t="shared" si="2"/>
        <v>5150</v>
      </c>
    </row>
    <row r="149" spans="1:6">
      <c r="A149" s="58">
        <v>148</v>
      </c>
      <c r="B149" s="60" t="s">
        <v>213</v>
      </c>
      <c r="C149" s="49" t="s">
        <v>313</v>
      </c>
      <c r="D149" s="47">
        <v>9733</v>
      </c>
      <c r="E149" s="70">
        <v>1</v>
      </c>
      <c r="F149" s="75">
        <f t="shared" si="2"/>
        <v>9733</v>
      </c>
    </row>
    <row r="150" spans="1:6" ht="25.5">
      <c r="A150" s="57">
        <v>149</v>
      </c>
      <c r="B150" s="61" t="s">
        <v>214</v>
      </c>
      <c r="C150" s="49" t="s">
        <v>313</v>
      </c>
      <c r="D150" s="47">
        <v>7700</v>
      </c>
      <c r="E150" s="70">
        <v>1</v>
      </c>
      <c r="F150" s="75">
        <f t="shared" si="2"/>
        <v>7700</v>
      </c>
    </row>
    <row r="151" spans="1:6">
      <c r="A151" s="57">
        <v>150</v>
      </c>
      <c r="B151" s="60" t="s">
        <v>215</v>
      </c>
      <c r="C151" s="49" t="s">
        <v>313</v>
      </c>
      <c r="D151" s="47">
        <v>7000</v>
      </c>
      <c r="E151" s="70">
        <v>1</v>
      </c>
      <c r="F151" s="75">
        <f t="shared" si="2"/>
        <v>7000</v>
      </c>
    </row>
    <row r="152" spans="1:6">
      <c r="A152" s="58">
        <v>151</v>
      </c>
      <c r="B152" s="60" t="s">
        <v>216</v>
      </c>
      <c r="C152" s="49" t="s">
        <v>313</v>
      </c>
      <c r="D152" s="47">
        <v>4850</v>
      </c>
      <c r="E152" s="70">
        <v>1</v>
      </c>
      <c r="F152" s="75">
        <f t="shared" si="2"/>
        <v>4850</v>
      </c>
    </row>
    <row r="153" spans="1:6">
      <c r="A153" s="57">
        <v>152</v>
      </c>
      <c r="B153" s="60" t="s">
        <v>217</v>
      </c>
      <c r="C153" s="49" t="s">
        <v>313</v>
      </c>
      <c r="D153" s="47">
        <v>9200</v>
      </c>
      <c r="E153" s="70">
        <v>1</v>
      </c>
      <c r="F153" s="75">
        <f t="shared" si="2"/>
        <v>9200</v>
      </c>
    </row>
    <row r="154" spans="1:6">
      <c r="A154" s="57">
        <v>153</v>
      </c>
      <c r="B154" s="60" t="s">
        <v>218</v>
      </c>
      <c r="C154" s="47" t="s">
        <v>314</v>
      </c>
      <c r="D154" s="47">
        <v>210</v>
      </c>
      <c r="E154" s="70">
        <v>1</v>
      </c>
      <c r="F154" s="75">
        <f t="shared" si="2"/>
        <v>210</v>
      </c>
    </row>
    <row r="155" spans="1:6">
      <c r="A155" s="58">
        <v>154</v>
      </c>
      <c r="B155" s="60" t="s">
        <v>219</v>
      </c>
      <c r="C155" s="47" t="s">
        <v>314</v>
      </c>
      <c r="D155" s="47">
        <v>200</v>
      </c>
      <c r="E155" s="70">
        <v>1</v>
      </c>
      <c r="F155" s="75">
        <f t="shared" si="2"/>
        <v>200</v>
      </c>
    </row>
    <row r="156" spans="1:6">
      <c r="A156" s="57">
        <v>155</v>
      </c>
      <c r="B156" s="60" t="s">
        <v>220</v>
      </c>
      <c r="C156" s="47" t="s">
        <v>314</v>
      </c>
      <c r="D156" s="47">
        <v>220</v>
      </c>
      <c r="E156" s="70">
        <v>1</v>
      </c>
      <c r="F156" s="75">
        <f t="shared" si="2"/>
        <v>220</v>
      </c>
    </row>
    <row r="157" spans="1:6">
      <c r="A157" s="57">
        <v>156</v>
      </c>
      <c r="B157" s="60" t="s">
        <v>221</v>
      </c>
      <c r="C157" s="47" t="s">
        <v>314</v>
      </c>
      <c r="D157" s="47">
        <v>350</v>
      </c>
      <c r="E157" s="70">
        <v>1</v>
      </c>
      <c r="F157" s="75">
        <f t="shared" si="2"/>
        <v>350</v>
      </c>
    </row>
    <row r="158" spans="1:6">
      <c r="A158" s="58">
        <v>157</v>
      </c>
      <c r="B158" s="60" t="s">
        <v>222</v>
      </c>
      <c r="C158" s="47" t="s">
        <v>314</v>
      </c>
      <c r="D158" s="47">
        <v>130</v>
      </c>
      <c r="E158" s="70">
        <v>1</v>
      </c>
      <c r="F158" s="75">
        <f t="shared" si="2"/>
        <v>130</v>
      </c>
    </row>
    <row r="159" spans="1:6">
      <c r="A159" s="57">
        <v>158</v>
      </c>
      <c r="B159" s="60" t="s">
        <v>185</v>
      </c>
      <c r="C159" s="47" t="s">
        <v>314</v>
      </c>
      <c r="D159" s="47">
        <v>120</v>
      </c>
      <c r="E159" s="70">
        <v>1</v>
      </c>
      <c r="F159" s="75">
        <f t="shared" si="2"/>
        <v>120</v>
      </c>
    </row>
    <row r="160" spans="1:6">
      <c r="A160" s="57">
        <v>159</v>
      </c>
      <c r="B160" s="60" t="s">
        <v>223</v>
      </c>
      <c r="C160" s="49" t="s">
        <v>315</v>
      </c>
      <c r="D160" s="47">
        <v>555</v>
      </c>
      <c r="E160" s="70">
        <v>2</v>
      </c>
      <c r="F160" s="75">
        <f t="shared" si="2"/>
        <v>277.5</v>
      </c>
    </row>
    <row r="161" spans="1:6">
      <c r="A161" s="58">
        <v>160</v>
      </c>
      <c r="B161" s="60" t="s">
        <v>224</v>
      </c>
      <c r="C161" s="49" t="s">
        <v>315</v>
      </c>
      <c r="D161" s="47">
        <v>650</v>
      </c>
      <c r="E161" s="70">
        <v>2</v>
      </c>
      <c r="F161" s="75">
        <f t="shared" si="2"/>
        <v>325</v>
      </c>
    </row>
    <row r="162" spans="1:6">
      <c r="A162" s="57">
        <v>161</v>
      </c>
      <c r="B162" s="60" t="s">
        <v>225</v>
      </c>
      <c r="C162" s="49" t="s">
        <v>315</v>
      </c>
      <c r="D162" s="47">
        <v>271</v>
      </c>
      <c r="E162" s="70">
        <v>2</v>
      </c>
      <c r="F162" s="75">
        <f t="shared" si="2"/>
        <v>135.5</v>
      </c>
    </row>
    <row r="163" spans="1:6">
      <c r="A163" s="57">
        <v>162</v>
      </c>
      <c r="B163" s="60" t="s">
        <v>226</v>
      </c>
      <c r="C163" s="49" t="s">
        <v>315</v>
      </c>
      <c r="D163" s="47">
        <v>44</v>
      </c>
      <c r="E163" s="70">
        <v>2</v>
      </c>
      <c r="F163" s="75">
        <f t="shared" si="2"/>
        <v>22</v>
      </c>
    </row>
    <row r="164" spans="1:6">
      <c r="A164" s="58">
        <v>163</v>
      </c>
      <c r="B164" s="60" t="s">
        <v>227</v>
      </c>
      <c r="C164" s="49" t="s">
        <v>315</v>
      </c>
      <c r="D164" s="47">
        <v>255</v>
      </c>
      <c r="E164" s="70">
        <v>2</v>
      </c>
      <c r="F164" s="75">
        <f t="shared" si="2"/>
        <v>127.5</v>
      </c>
    </row>
    <row r="165" spans="1:6">
      <c r="A165" s="57">
        <v>164</v>
      </c>
      <c r="B165" s="60" t="s">
        <v>228</v>
      </c>
      <c r="C165" s="49" t="s">
        <v>315</v>
      </c>
      <c r="D165" s="47">
        <v>102</v>
      </c>
      <c r="E165" s="70">
        <v>2</v>
      </c>
      <c r="F165" s="75">
        <f t="shared" si="2"/>
        <v>51</v>
      </c>
    </row>
    <row r="166" spans="1:6">
      <c r="A166" s="57">
        <v>165</v>
      </c>
      <c r="B166" s="60" t="s">
        <v>229</v>
      </c>
      <c r="C166" s="49" t="s">
        <v>315</v>
      </c>
      <c r="D166" s="47">
        <v>450</v>
      </c>
      <c r="E166" s="70">
        <v>2</v>
      </c>
      <c r="F166" s="75">
        <f t="shared" si="2"/>
        <v>225</v>
      </c>
    </row>
    <row r="167" spans="1:6">
      <c r="A167" s="58">
        <v>166</v>
      </c>
      <c r="B167" s="60" t="s">
        <v>230</v>
      </c>
      <c r="C167" s="49" t="s">
        <v>315</v>
      </c>
      <c r="D167" s="47">
        <v>130</v>
      </c>
      <c r="E167" s="70">
        <v>2</v>
      </c>
      <c r="F167" s="75">
        <f t="shared" si="2"/>
        <v>65</v>
      </c>
    </row>
    <row r="168" spans="1:6">
      <c r="A168" s="57">
        <v>167</v>
      </c>
      <c r="B168" s="60" t="s">
        <v>231</v>
      </c>
      <c r="C168" s="49" t="s">
        <v>315</v>
      </c>
      <c r="D168" s="47">
        <v>1185</v>
      </c>
      <c r="E168" s="70">
        <v>2</v>
      </c>
      <c r="F168" s="75">
        <f t="shared" si="2"/>
        <v>592.5</v>
      </c>
    </row>
    <row r="169" spans="1:6">
      <c r="A169" s="57">
        <v>168</v>
      </c>
      <c r="B169" s="60" t="s">
        <v>117</v>
      </c>
      <c r="C169" s="49" t="s">
        <v>315</v>
      </c>
      <c r="D169" s="47">
        <v>45</v>
      </c>
      <c r="E169" s="70">
        <v>2</v>
      </c>
      <c r="F169" s="75">
        <f t="shared" si="2"/>
        <v>22.5</v>
      </c>
    </row>
    <row r="170" spans="1:6">
      <c r="A170" s="58">
        <v>169</v>
      </c>
      <c r="B170" s="60" t="s">
        <v>232</v>
      </c>
      <c r="C170" s="49" t="s">
        <v>315</v>
      </c>
      <c r="D170" s="47">
        <v>200</v>
      </c>
      <c r="E170" s="70">
        <v>2</v>
      </c>
      <c r="F170" s="75">
        <f t="shared" si="2"/>
        <v>100</v>
      </c>
    </row>
    <row r="171" spans="1:6">
      <c r="A171" s="57">
        <v>170</v>
      </c>
      <c r="B171" s="60" t="s">
        <v>233</v>
      </c>
      <c r="C171" s="49" t="s">
        <v>315</v>
      </c>
      <c r="D171" s="47">
        <v>3870</v>
      </c>
      <c r="E171" s="70">
        <v>2</v>
      </c>
      <c r="F171" s="75">
        <f t="shared" si="2"/>
        <v>1935</v>
      </c>
    </row>
    <row r="172" spans="1:6">
      <c r="A172" s="57">
        <v>171</v>
      </c>
      <c r="B172" s="60" t="s">
        <v>234</v>
      </c>
      <c r="C172" s="49" t="s">
        <v>315</v>
      </c>
      <c r="D172" s="47">
        <v>2985</v>
      </c>
      <c r="E172" s="70">
        <v>2</v>
      </c>
      <c r="F172" s="75">
        <f t="shared" si="2"/>
        <v>1492.5</v>
      </c>
    </row>
    <row r="173" spans="1:6">
      <c r="A173" s="58">
        <v>172</v>
      </c>
      <c r="B173" s="60" t="s">
        <v>235</v>
      </c>
      <c r="C173" s="49" t="s">
        <v>315</v>
      </c>
      <c r="D173" s="47">
        <v>5400</v>
      </c>
      <c r="E173" s="70">
        <v>2</v>
      </c>
      <c r="F173" s="75">
        <f t="shared" si="2"/>
        <v>2700</v>
      </c>
    </row>
    <row r="174" spans="1:6">
      <c r="A174" s="57">
        <v>173</v>
      </c>
      <c r="B174" s="60" t="s">
        <v>236</v>
      </c>
      <c r="C174" s="49" t="s">
        <v>315</v>
      </c>
      <c r="D174" s="47">
        <v>11200</v>
      </c>
      <c r="E174" s="70">
        <v>2</v>
      </c>
      <c r="F174" s="75">
        <f t="shared" si="2"/>
        <v>5600</v>
      </c>
    </row>
    <row r="175" spans="1:6">
      <c r="A175" s="57">
        <v>174</v>
      </c>
      <c r="B175" s="60" t="s">
        <v>237</v>
      </c>
      <c r="C175" s="47" t="s">
        <v>316</v>
      </c>
      <c r="D175" s="47">
        <v>1500</v>
      </c>
      <c r="E175" s="70">
        <v>1</v>
      </c>
      <c r="F175" s="75">
        <f t="shared" si="2"/>
        <v>1500</v>
      </c>
    </row>
    <row r="176" spans="1:6">
      <c r="A176" s="58">
        <v>175</v>
      </c>
      <c r="B176" s="60" t="s">
        <v>238</v>
      </c>
      <c r="C176" s="47" t="s">
        <v>316</v>
      </c>
      <c r="D176" s="47">
        <v>900</v>
      </c>
      <c r="E176" s="70">
        <v>1</v>
      </c>
      <c r="F176" s="75">
        <f t="shared" si="2"/>
        <v>900</v>
      </c>
    </row>
    <row r="177" spans="1:6">
      <c r="A177" s="57">
        <v>176</v>
      </c>
      <c r="B177" s="60" t="s">
        <v>239</v>
      </c>
      <c r="C177" s="47" t="s">
        <v>316</v>
      </c>
      <c r="D177" s="47">
        <v>450</v>
      </c>
      <c r="E177" s="70">
        <v>1</v>
      </c>
      <c r="F177" s="75">
        <f t="shared" si="2"/>
        <v>450</v>
      </c>
    </row>
    <row r="178" spans="1:6">
      <c r="A178" s="57">
        <v>177</v>
      </c>
      <c r="B178" s="60" t="s">
        <v>240</v>
      </c>
      <c r="C178" s="47" t="s">
        <v>316</v>
      </c>
      <c r="D178" s="47">
        <v>120</v>
      </c>
      <c r="E178" s="70">
        <v>1</v>
      </c>
      <c r="F178" s="75">
        <f t="shared" si="2"/>
        <v>120</v>
      </c>
    </row>
    <row r="179" spans="1:6">
      <c r="A179" s="58">
        <v>178</v>
      </c>
      <c r="B179" s="60" t="s">
        <v>241</v>
      </c>
      <c r="C179" s="47" t="s">
        <v>316</v>
      </c>
      <c r="D179" s="47">
        <v>80</v>
      </c>
      <c r="E179" s="70">
        <v>1</v>
      </c>
      <c r="F179" s="75">
        <f t="shared" si="2"/>
        <v>80</v>
      </c>
    </row>
    <row r="180" spans="1:6">
      <c r="A180" s="57">
        <v>179</v>
      </c>
      <c r="B180" s="60" t="s">
        <v>242</v>
      </c>
      <c r="C180" s="47" t="s">
        <v>316</v>
      </c>
      <c r="D180" s="47">
        <v>130</v>
      </c>
      <c r="E180" s="70">
        <v>1</v>
      </c>
      <c r="F180" s="75">
        <f t="shared" si="2"/>
        <v>130</v>
      </c>
    </row>
    <row r="181" spans="1:6">
      <c r="A181" s="57">
        <v>180</v>
      </c>
      <c r="B181" s="60" t="s">
        <v>243</v>
      </c>
      <c r="C181" s="47" t="s">
        <v>316</v>
      </c>
      <c r="D181" s="47">
        <v>80</v>
      </c>
      <c r="E181" s="70">
        <v>1</v>
      </c>
      <c r="F181" s="75">
        <f t="shared" si="2"/>
        <v>80</v>
      </c>
    </row>
    <row r="182" spans="1:6">
      <c r="A182" s="58">
        <v>181</v>
      </c>
      <c r="B182" s="60" t="s">
        <v>244</v>
      </c>
      <c r="C182" s="47" t="s">
        <v>316</v>
      </c>
      <c r="D182" s="47">
        <v>40</v>
      </c>
      <c r="E182" s="70">
        <v>1</v>
      </c>
      <c r="F182" s="75">
        <f t="shared" si="2"/>
        <v>40</v>
      </c>
    </row>
    <row r="183" spans="1:6">
      <c r="A183" s="57">
        <v>182</v>
      </c>
      <c r="B183" s="60" t="s">
        <v>245</v>
      </c>
      <c r="C183" s="49" t="s">
        <v>317</v>
      </c>
      <c r="D183" s="47">
        <v>185</v>
      </c>
      <c r="E183" s="70">
        <v>1</v>
      </c>
      <c r="F183" s="75">
        <f t="shared" si="2"/>
        <v>185</v>
      </c>
    </row>
    <row r="184" spans="1:6">
      <c r="A184" s="57">
        <v>183</v>
      </c>
      <c r="B184" s="60" t="s">
        <v>246</v>
      </c>
      <c r="C184" s="49" t="s">
        <v>317</v>
      </c>
      <c r="D184" s="47">
        <v>264</v>
      </c>
      <c r="E184" s="70">
        <v>1</v>
      </c>
      <c r="F184" s="75">
        <f t="shared" si="2"/>
        <v>264</v>
      </c>
    </row>
    <row r="185" spans="1:6">
      <c r="A185" s="58">
        <v>184</v>
      </c>
      <c r="B185" s="60" t="s">
        <v>247</v>
      </c>
      <c r="C185" s="49" t="s">
        <v>317</v>
      </c>
      <c r="D185" s="47">
        <v>122</v>
      </c>
      <c r="E185" s="70">
        <v>1</v>
      </c>
      <c r="F185" s="75">
        <f t="shared" si="2"/>
        <v>122</v>
      </c>
    </row>
    <row r="186" spans="1:6">
      <c r="A186" s="57">
        <v>185</v>
      </c>
      <c r="B186" s="60" t="s">
        <v>248</v>
      </c>
      <c r="C186" s="49" t="s">
        <v>317</v>
      </c>
      <c r="D186" s="47">
        <v>36</v>
      </c>
      <c r="E186" s="70">
        <v>1</v>
      </c>
      <c r="F186" s="75">
        <f t="shared" si="2"/>
        <v>36</v>
      </c>
    </row>
    <row r="187" spans="1:6">
      <c r="A187" s="57">
        <v>186</v>
      </c>
      <c r="B187" s="60" t="s">
        <v>249</v>
      </c>
      <c r="C187" s="49" t="s">
        <v>317</v>
      </c>
      <c r="D187" s="47">
        <v>38</v>
      </c>
      <c r="E187" s="70">
        <v>1</v>
      </c>
      <c r="F187" s="75">
        <f t="shared" si="2"/>
        <v>38</v>
      </c>
    </row>
    <row r="188" spans="1:6">
      <c r="A188" s="58">
        <v>187</v>
      </c>
      <c r="B188" s="60" t="s">
        <v>250</v>
      </c>
      <c r="C188" s="49" t="s">
        <v>317</v>
      </c>
      <c r="D188" s="47">
        <v>32</v>
      </c>
      <c r="E188" s="70">
        <v>1</v>
      </c>
      <c r="F188" s="75">
        <f t="shared" si="2"/>
        <v>32</v>
      </c>
    </row>
    <row r="189" spans="1:6">
      <c r="A189" s="57">
        <v>188</v>
      </c>
      <c r="B189" s="60" t="s">
        <v>251</v>
      </c>
      <c r="C189" s="49" t="s">
        <v>317</v>
      </c>
      <c r="D189" s="47">
        <v>270</v>
      </c>
      <c r="E189" s="70">
        <v>1</v>
      </c>
      <c r="F189" s="75">
        <f t="shared" si="2"/>
        <v>270</v>
      </c>
    </row>
    <row r="190" spans="1:6" ht="17.25" customHeight="1">
      <c r="A190" s="57">
        <v>189</v>
      </c>
      <c r="B190" s="61" t="s">
        <v>252</v>
      </c>
      <c r="C190" s="51" t="s">
        <v>318</v>
      </c>
      <c r="D190" s="47">
        <v>455</v>
      </c>
      <c r="E190" s="70">
        <v>2</v>
      </c>
      <c r="F190" s="75">
        <f t="shared" si="2"/>
        <v>227.5</v>
      </c>
    </row>
    <row r="191" spans="1:6" ht="18.75" customHeight="1">
      <c r="A191" s="58">
        <v>190</v>
      </c>
      <c r="B191" s="61" t="s">
        <v>253</v>
      </c>
      <c r="C191" s="51" t="s">
        <v>318</v>
      </c>
      <c r="D191" s="47">
        <v>155</v>
      </c>
      <c r="E191" s="70">
        <v>2</v>
      </c>
      <c r="F191" s="75">
        <f t="shared" si="2"/>
        <v>77.5</v>
      </c>
    </row>
    <row r="192" spans="1:6" ht="13.5" customHeight="1">
      <c r="A192" s="57">
        <v>191</v>
      </c>
      <c r="B192" s="61" t="s">
        <v>254</v>
      </c>
      <c r="C192" s="51" t="s">
        <v>318</v>
      </c>
      <c r="D192" s="47">
        <v>270</v>
      </c>
      <c r="E192" s="70">
        <v>2</v>
      </c>
      <c r="F192" s="75">
        <f t="shared" si="2"/>
        <v>135</v>
      </c>
    </row>
    <row r="193" spans="1:6" ht="19.5" customHeight="1">
      <c r="A193" s="57">
        <v>192</v>
      </c>
      <c r="B193" s="61" t="s">
        <v>255</v>
      </c>
      <c r="C193" s="51" t="s">
        <v>318</v>
      </c>
      <c r="D193" s="47">
        <v>130</v>
      </c>
      <c r="E193" s="70">
        <v>2</v>
      </c>
      <c r="F193" s="75">
        <f t="shared" si="2"/>
        <v>65</v>
      </c>
    </row>
    <row r="194" spans="1:6">
      <c r="A194" s="58">
        <v>193</v>
      </c>
      <c r="B194" s="61" t="s">
        <v>256</v>
      </c>
      <c r="C194" s="51" t="s">
        <v>318</v>
      </c>
      <c r="D194" s="47">
        <v>150</v>
      </c>
      <c r="E194" s="70">
        <v>2</v>
      </c>
      <c r="F194" s="75">
        <f t="shared" si="2"/>
        <v>75</v>
      </c>
    </row>
    <row r="195" spans="1:6" ht="19.5" customHeight="1">
      <c r="A195" s="57">
        <v>194</v>
      </c>
      <c r="B195" s="61" t="s">
        <v>257</v>
      </c>
      <c r="C195" s="51" t="s">
        <v>318</v>
      </c>
      <c r="D195" s="47">
        <v>90</v>
      </c>
      <c r="E195" s="70">
        <v>2</v>
      </c>
      <c r="F195" s="75">
        <f t="shared" si="2"/>
        <v>45</v>
      </c>
    </row>
    <row r="196" spans="1:6">
      <c r="A196" s="57">
        <v>195</v>
      </c>
      <c r="B196" s="60" t="s">
        <v>258</v>
      </c>
      <c r="C196" s="49" t="s">
        <v>319</v>
      </c>
      <c r="D196" s="47">
        <v>120</v>
      </c>
      <c r="E196" s="70">
        <v>2</v>
      </c>
      <c r="F196" s="75">
        <f t="shared" si="2"/>
        <v>60</v>
      </c>
    </row>
    <row r="197" spans="1:6">
      <c r="A197" s="58">
        <v>196</v>
      </c>
      <c r="B197" s="60" t="s">
        <v>259</v>
      </c>
      <c r="C197" s="49" t="s">
        <v>319</v>
      </c>
      <c r="D197" s="47">
        <v>357</v>
      </c>
      <c r="E197" s="70">
        <v>2</v>
      </c>
      <c r="F197" s="75">
        <f t="shared" ref="F197:F240" si="3">TRUNC(D197/E197,2)</f>
        <v>178.5</v>
      </c>
    </row>
    <row r="198" spans="1:6">
      <c r="A198" s="57">
        <v>197</v>
      </c>
      <c r="B198" s="60" t="s">
        <v>260</v>
      </c>
      <c r="C198" s="49" t="s">
        <v>319</v>
      </c>
      <c r="D198" s="47">
        <v>405</v>
      </c>
      <c r="E198" s="70">
        <v>2</v>
      </c>
      <c r="F198" s="75">
        <f t="shared" si="3"/>
        <v>202.5</v>
      </c>
    </row>
    <row r="199" spans="1:6">
      <c r="A199" s="57">
        <v>198</v>
      </c>
      <c r="B199" s="60" t="s">
        <v>261</v>
      </c>
      <c r="C199" s="49" t="s">
        <v>320</v>
      </c>
      <c r="D199" s="47">
        <v>240</v>
      </c>
      <c r="E199" s="70">
        <v>1</v>
      </c>
      <c r="F199" s="75">
        <f t="shared" si="3"/>
        <v>240</v>
      </c>
    </row>
    <row r="200" spans="1:6">
      <c r="A200" s="58">
        <v>199</v>
      </c>
      <c r="B200" s="60" t="s">
        <v>262</v>
      </c>
      <c r="C200" s="49" t="s">
        <v>320</v>
      </c>
      <c r="D200" s="47">
        <v>49</v>
      </c>
      <c r="E200" s="70">
        <v>1</v>
      </c>
      <c r="F200" s="75">
        <f t="shared" si="3"/>
        <v>49</v>
      </c>
    </row>
    <row r="201" spans="1:6">
      <c r="A201" s="57">
        <v>200</v>
      </c>
      <c r="B201" s="60" t="s">
        <v>263</v>
      </c>
      <c r="C201" s="49" t="s">
        <v>320</v>
      </c>
      <c r="D201" s="47">
        <v>106</v>
      </c>
      <c r="E201" s="70">
        <v>1</v>
      </c>
      <c r="F201" s="75">
        <f t="shared" si="3"/>
        <v>106</v>
      </c>
    </row>
    <row r="202" spans="1:6">
      <c r="A202" s="57">
        <v>201</v>
      </c>
      <c r="B202" s="60" t="s">
        <v>264</v>
      </c>
      <c r="C202" s="49" t="s">
        <v>320</v>
      </c>
      <c r="D202" s="47">
        <v>112</v>
      </c>
      <c r="E202" s="70">
        <v>1</v>
      </c>
      <c r="F202" s="75">
        <f t="shared" si="3"/>
        <v>112</v>
      </c>
    </row>
    <row r="203" spans="1:6">
      <c r="A203" s="58">
        <v>202</v>
      </c>
      <c r="B203" s="60" t="s">
        <v>265</v>
      </c>
      <c r="C203" s="49" t="s">
        <v>320</v>
      </c>
      <c r="D203" s="47">
        <v>110</v>
      </c>
      <c r="E203" s="70">
        <v>1</v>
      </c>
      <c r="F203" s="75">
        <f t="shared" si="3"/>
        <v>110</v>
      </c>
    </row>
    <row r="204" spans="1:6">
      <c r="A204" s="57">
        <v>203</v>
      </c>
      <c r="B204" s="60" t="s">
        <v>266</v>
      </c>
      <c r="C204" s="49" t="s">
        <v>320</v>
      </c>
      <c r="D204" s="47">
        <v>166</v>
      </c>
      <c r="E204" s="70">
        <v>1</v>
      </c>
      <c r="F204" s="75">
        <f t="shared" si="3"/>
        <v>166</v>
      </c>
    </row>
    <row r="205" spans="1:6">
      <c r="A205" s="57">
        <v>204</v>
      </c>
      <c r="B205" s="60" t="s">
        <v>267</v>
      </c>
      <c r="C205" s="49" t="s">
        <v>320</v>
      </c>
      <c r="D205" s="47">
        <v>213</v>
      </c>
      <c r="E205" s="70">
        <v>1</v>
      </c>
      <c r="F205" s="75">
        <f t="shared" si="3"/>
        <v>213</v>
      </c>
    </row>
    <row r="206" spans="1:6">
      <c r="A206" s="58">
        <v>205</v>
      </c>
      <c r="B206" s="60" t="s">
        <v>268</v>
      </c>
      <c r="C206" s="47" t="s">
        <v>321</v>
      </c>
      <c r="D206" s="47">
        <v>200</v>
      </c>
      <c r="E206" s="70">
        <v>1</v>
      </c>
      <c r="F206" s="75">
        <f t="shared" si="3"/>
        <v>200</v>
      </c>
    </row>
    <row r="207" spans="1:6">
      <c r="A207" s="57">
        <v>206</v>
      </c>
      <c r="B207" s="60" t="s">
        <v>269</v>
      </c>
      <c r="C207" s="47" t="s">
        <v>321</v>
      </c>
      <c r="D207" s="47">
        <v>240</v>
      </c>
      <c r="E207" s="70">
        <v>1</v>
      </c>
      <c r="F207" s="75">
        <f t="shared" si="3"/>
        <v>240</v>
      </c>
    </row>
    <row r="208" spans="1:6">
      <c r="A208" s="57">
        <v>207</v>
      </c>
      <c r="B208" s="60" t="s">
        <v>270</v>
      </c>
      <c r="C208" s="47" t="s">
        <v>321</v>
      </c>
      <c r="D208" s="47">
        <v>120</v>
      </c>
      <c r="E208" s="70">
        <v>1</v>
      </c>
      <c r="F208" s="75">
        <f t="shared" si="3"/>
        <v>120</v>
      </c>
    </row>
    <row r="209" spans="1:6">
      <c r="A209" s="58">
        <v>208</v>
      </c>
      <c r="B209" s="60" t="s">
        <v>271</v>
      </c>
      <c r="C209" s="47" t="s">
        <v>321</v>
      </c>
      <c r="D209" s="47">
        <v>70</v>
      </c>
      <c r="E209" s="70">
        <v>1</v>
      </c>
      <c r="F209" s="75">
        <f t="shared" si="3"/>
        <v>70</v>
      </c>
    </row>
    <row r="210" spans="1:6">
      <c r="A210" s="57">
        <v>209</v>
      </c>
      <c r="B210" s="60" t="s">
        <v>272</v>
      </c>
      <c r="C210" s="47" t="s">
        <v>321</v>
      </c>
      <c r="D210" s="47">
        <v>120</v>
      </c>
      <c r="E210" s="70">
        <v>1</v>
      </c>
      <c r="F210" s="75">
        <f t="shared" si="3"/>
        <v>120</v>
      </c>
    </row>
    <row r="211" spans="1:6">
      <c r="A211" s="57">
        <v>210</v>
      </c>
      <c r="B211" s="60" t="s">
        <v>117</v>
      </c>
      <c r="C211" s="47" t="s">
        <v>321</v>
      </c>
      <c r="D211" s="47">
        <v>120</v>
      </c>
      <c r="E211" s="70">
        <v>1</v>
      </c>
      <c r="F211" s="75">
        <f t="shared" si="3"/>
        <v>120</v>
      </c>
    </row>
    <row r="212" spans="1:6">
      <c r="A212" s="58">
        <v>211</v>
      </c>
      <c r="B212" s="60" t="s">
        <v>273</v>
      </c>
      <c r="C212" s="47" t="s">
        <v>322</v>
      </c>
      <c r="D212" s="47">
        <v>250</v>
      </c>
      <c r="E212" s="70">
        <v>1</v>
      </c>
      <c r="F212" s="75">
        <f t="shared" si="3"/>
        <v>250</v>
      </c>
    </row>
    <row r="213" spans="1:6">
      <c r="A213" s="57">
        <v>212</v>
      </c>
      <c r="B213" s="60" t="s">
        <v>274</v>
      </c>
      <c r="C213" s="47" t="s">
        <v>322</v>
      </c>
      <c r="D213" s="47">
        <v>260</v>
      </c>
      <c r="E213" s="70">
        <v>1</v>
      </c>
      <c r="F213" s="75">
        <f t="shared" si="3"/>
        <v>260</v>
      </c>
    </row>
    <row r="214" spans="1:6">
      <c r="A214" s="57">
        <v>213</v>
      </c>
      <c r="B214" s="60" t="s">
        <v>275</v>
      </c>
      <c r="C214" s="47" t="s">
        <v>322</v>
      </c>
      <c r="D214" s="47">
        <v>500</v>
      </c>
      <c r="E214" s="70">
        <v>1</v>
      </c>
      <c r="F214" s="75">
        <f t="shared" si="3"/>
        <v>500</v>
      </c>
    </row>
    <row r="215" spans="1:6">
      <c r="A215" s="58">
        <v>214</v>
      </c>
      <c r="B215" s="60" t="s">
        <v>276</v>
      </c>
      <c r="C215" s="49" t="s">
        <v>323</v>
      </c>
      <c r="D215" s="47">
        <v>552</v>
      </c>
      <c r="E215" s="70">
        <v>1</v>
      </c>
      <c r="F215" s="75">
        <f t="shared" si="3"/>
        <v>552</v>
      </c>
    </row>
    <row r="216" spans="1:6">
      <c r="A216" s="57">
        <v>215</v>
      </c>
      <c r="B216" s="60" t="s">
        <v>277</v>
      </c>
      <c r="C216" s="49" t="s">
        <v>324</v>
      </c>
      <c r="D216" s="47">
        <v>450</v>
      </c>
      <c r="E216" s="70">
        <v>1</v>
      </c>
      <c r="F216" s="75">
        <f t="shared" si="3"/>
        <v>450</v>
      </c>
    </row>
    <row r="217" spans="1:6">
      <c r="A217" s="57">
        <v>216</v>
      </c>
      <c r="B217" s="60" t="s">
        <v>278</v>
      </c>
      <c r="C217" s="49" t="s">
        <v>324</v>
      </c>
      <c r="D217" s="47">
        <v>508</v>
      </c>
      <c r="E217" s="70">
        <v>1</v>
      </c>
      <c r="F217" s="75">
        <f t="shared" si="3"/>
        <v>508</v>
      </c>
    </row>
    <row r="218" spans="1:6">
      <c r="A218" s="58">
        <v>217</v>
      </c>
      <c r="B218" s="60" t="s">
        <v>279</v>
      </c>
      <c r="C218" s="49" t="s">
        <v>324</v>
      </c>
      <c r="D218" s="47">
        <v>355</v>
      </c>
      <c r="E218" s="70">
        <v>1</v>
      </c>
      <c r="F218" s="75">
        <f t="shared" si="3"/>
        <v>355</v>
      </c>
    </row>
    <row r="219" spans="1:6">
      <c r="A219" s="57">
        <v>218</v>
      </c>
      <c r="B219" s="60" t="s">
        <v>280</v>
      </c>
      <c r="C219" s="49" t="s">
        <v>324</v>
      </c>
      <c r="D219" s="47">
        <v>385</v>
      </c>
      <c r="E219" s="70">
        <v>1</v>
      </c>
      <c r="F219" s="75">
        <f t="shared" si="3"/>
        <v>385</v>
      </c>
    </row>
    <row r="220" spans="1:6">
      <c r="A220" s="57">
        <v>219</v>
      </c>
      <c r="B220" s="60" t="s">
        <v>281</v>
      </c>
      <c r="C220" s="49" t="s">
        <v>324</v>
      </c>
      <c r="D220" s="47">
        <v>540</v>
      </c>
      <c r="E220" s="70">
        <v>1</v>
      </c>
      <c r="F220" s="75">
        <f t="shared" si="3"/>
        <v>540</v>
      </c>
    </row>
    <row r="221" spans="1:6">
      <c r="A221" s="58">
        <v>220</v>
      </c>
      <c r="B221" s="60" t="s">
        <v>282</v>
      </c>
      <c r="C221" s="49" t="s">
        <v>324</v>
      </c>
      <c r="D221" s="47">
        <v>465</v>
      </c>
      <c r="E221" s="70">
        <v>1</v>
      </c>
      <c r="F221" s="75">
        <f t="shared" si="3"/>
        <v>465</v>
      </c>
    </row>
    <row r="222" spans="1:6" ht="25.5">
      <c r="A222" s="57">
        <v>221</v>
      </c>
      <c r="B222" s="61" t="s">
        <v>283</v>
      </c>
      <c r="C222" s="49" t="s">
        <v>324</v>
      </c>
      <c r="D222" s="47">
        <v>2841</v>
      </c>
      <c r="E222" s="70">
        <v>1</v>
      </c>
      <c r="F222" s="75">
        <f t="shared" si="3"/>
        <v>2841</v>
      </c>
    </row>
    <row r="223" spans="1:6">
      <c r="A223" s="57">
        <v>222</v>
      </c>
      <c r="B223" s="60" t="s">
        <v>284</v>
      </c>
      <c r="C223" s="49" t="s">
        <v>324</v>
      </c>
      <c r="D223" s="47">
        <v>170</v>
      </c>
      <c r="E223" s="70">
        <v>1</v>
      </c>
      <c r="F223" s="75">
        <f t="shared" si="3"/>
        <v>170</v>
      </c>
    </row>
    <row r="224" spans="1:6">
      <c r="A224" s="58">
        <v>223</v>
      </c>
      <c r="B224" s="60" t="s">
        <v>285</v>
      </c>
      <c r="C224" s="49" t="s">
        <v>324</v>
      </c>
      <c r="D224" s="47">
        <v>254</v>
      </c>
      <c r="E224" s="70">
        <v>1</v>
      </c>
      <c r="F224" s="75">
        <f t="shared" si="3"/>
        <v>254</v>
      </c>
    </row>
    <row r="225" spans="1:6">
      <c r="A225" s="57">
        <v>224</v>
      </c>
      <c r="B225" s="60" t="s">
        <v>286</v>
      </c>
      <c r="C225" s="49" t="s">
        <v>324</v>
      </c>
      <c r="D225" s="47">
        <v>75</v>
      </c>
      <c r="E225" s="70">
        <v>1</v>
      </c>
      <c r="F225" s="75">
        <f t="shared" si="3"/>
        <v>75</v>
      </c>
    </row>
    <row r="226" spans="1:6">
      <c r="A226" s="57">
        <v>225</v>
      </c>
      <c r="B226" s="60" t="s">
        <v>287</v>
      </c>
      <c r="C226" s="49" t="s">
        <v>324</v>
      </c>
      <c r="D226" s="47">
        <v>115</v>
      </c>
      <c r="E226" s="70">
        <v>1</v>
      </c>
      <c r="F226" s="75">
        <f t="shared" si="3"/>
        <v>115</v>
      </c>
    </row>
    <row r="227" spans="1:6">
      <c r="A227" s="58">
        <v>226</v>
      </c>
      <c r="B227" s="60" t="s">
        <v>127</v>
      </c>
      <c r="C227" s="47" t="s">
        <v>325</v>
      </c>
      <c r="D227" s="47">
        <v>210</v>
      </c>
      <c r="E227" s="70">
        <v>1</v>
      </c>
      <c r="F227" s="75">
        <f t="shared" si="3"/>
        <v>210</v>
      </c>
    </row>
    <row r="228" spans="1:6">
      <c r="A228" s="57">
        <v>227</v>
      </c>
      <c r="B228" s="60" t="s">
        <v>288</v>
      </c>
      <c r="C228" s="47" t="s">
        <v>325</v>
      </c>
      <c r="D228" s="47">
        <v>150</v>
      </c>
      <c r="E228" s="70">
        <v>1</v>
      </c>
      <c r="F228" s="75">
        <f t="shared" si="3"/>
        <v>150</v>
      </c>
    </row>
    <row r="229" spans="1:6">
      <c r="A229" s="57">
        <v>228</v>
      </c>
      <c r="B229" s="60" t="s">
        <v>289</v>
      </c>
      <c r="C229" s="47" t="s">
        <v>325</v>
      </c>
      <c r="D229" s="47">
        <v>350</v>
      </c>
      <c r="E229" s="70">
        <v>1</v>
      </c>
      <c r="F229" s="75">
        <f t="shared" si="3"/>
        <v>350</v>
      </c>
    </row>
    <row r="230" spans="1:6">
      <c r="A230" s="58">
        <v>229</v>
      </c>
      <c r="B230" s="60" t="s">
        <v>117</v>
      </c>
      <c r="C230" s="47" t="s">
        <v>325</v>
      </c>
      <c r="D230" s="47">
        <v>50</v>
      </c>
      <c r="E230" s="70">
        <v>1</v>
      </c>
      <c r="F230" s="75">
        <f t="shared" si="3"/>
        <v>50</v>
      </c>
    </row>
    <row r="231" spans="1:6">
      <c r="A231" s="57">
        <v>230</v>
      </c>
      <c r="B231" s="60" t="s">
        <v>290</v>
      </c>
      <c r="C231" s="49" t="s">
        <v>326</v>
      </c>
      <c r="D231" s="47">
        <v>547</v>
      </c>
      <c r="E231" s="70">
        <v>1</v>
      </c>
      <c r="F231" s="75">
        <f t="shared" si="3"/>
        <v>547</v>
      </c>
    </row>
    <row r="232" spans="1:6">
      <c r="A232" s="57">
        <v>231</v>
      </c>
      <c r="B232" s="60" t="s">
        <v>291</v>
      </c>
      <c r="C232" s="49" t="s">
        <v>326</v>
      </c>
      <c r="D232" s="47">
        <v>202</v>
      </c>
      <c r="E232" s="70">
        <v>1</v>
      </c>
      <c r="F232" s="75">
        <f t="shared" si="3"/>
        <v>202</v>
      </c>
    </row>
    <row r="233" spans="1:6">
      <c r="A233" s="58">
        <v>232</v>
      </c>
      <c r="B233" s="60" t="s">
        <v>292</v>
      </c>
      <c r="C233" s="49" t="s">
        <v>326</v>
      </c>
      <c r="D233" s="47">
        <v>118</v>
      </c>
      <c r="E233" s="70">
        <v>1</v>
      </c>
      <c r="F233" s="75">
        <f t="shared" si="3"/>
        <v>118</v>
      </c>
    </row>
    <row r="234" spans="1:6">
      <c r="A234" s="57">
        <v>233</v>
      </c>
      <c r="B234" s="60" t="s">
        <v>293</v>
      </c>
      <c r="C234" s="49" t="s">
        <v>326</v>
      </c>
      <c r="D234" s="47">
        <v>120</v>
      </c>
      <c r="E234" s="70">
        <v>1</v>
      </c>
      <c r="F234" s="75">
        <f t="shared" si="3"/>
        <v>120</v>
      </c>
    </row>
    <row r="235" spans="1:6">
      <c r="A235" s="57">
        <v>234</v>
      </c>
      <c r="B235" s="60" t="s">
        <v>294</v>
      </c>
      <c r="C235" s="49" t="s">
        <v>326</v>
      </c>
      <c r="D235" s="47">
        <v>300</v>
      </c>
      <c r="E235" s="70">
        <v>1</v>
      </c>
      <c r="F235" s="75">
        <f t="shared" si="3"/>
        <v>300</v>
      </c>
    </row>
    <row r="236" spans="1:6">
      <c r="A236" s="58">
        <v>235</v>
      </c>
      <c r="B236" s="60" t="s">
        <v>295</v>
      </c>
      <c r="C236" s="49" t="s">
        <v>326</v>
      </c>
      <c r="D236" s="47">
        <v>120</v>
      </c>
      <c r="E236" s="70">
        <v>1</v>
      </c>
      <c r="F236" s="75">
        <f t="shared" si="3"/>
        <v>120</v>
      </c>
    </row>
    <row r="237" spans="1:6">
      <c r="A237" s="57">
        <v>236</v>
      </c>
      <c r="B237" s="60" t="s">
        <v>296</v>
      </c>
      <c r="C237" s="49" t="s">
        <v>327</v>
      </c>
      <c r="D237" s="48">
        <v>11000</v>
      </c>
      <c r="E237" s="70">
        <v>2</v>
      </c>
      <c r="F237" s="75">
        <f t="shared" si="3"/>
        <v>5500</v>
      </c>
    </row>
    <row r="238" spans="1:6">
      <c r="A238" s="57">
        <v>237</v>
      </c>
      <c r="B238" s="60" t="s">
        <v>297</v>
      </c>
      <c r="C238" s="52" t="s">
        <v>328</v>
      </c>
      <c r="D238" s="48">
        <v>9355</v>
      </c>
      <c r="E238" s="70">
        <v>2</v>
      </c>
      <c r="F238" s="75">
        <f t="shared" si="3"/>
        <v>4677.5</v>
      </c>
    </row>
    <row r="239" spans="1:6" ht="27.75" customHeight="1">
      <c r="A239" s="58">
        <v>238</v>
      </c>
      <c r="B239" s="60"/>
      <c r="C239" s="52" t="s">
        <v>329</v>
      </c>
      <c r="D239" s="48">
        <v>3554</v>
      </c>
      <c r="E239" s="70">
        <v>2</v>
      </c>
      <c r="F239" s="75">
        <f t="shared" si="3"/>
        <v>1777</v>
      </c>
    </row>
    <row r="240" spans="1:6" ht="24.75" customHeight="1" thickBot="1">
      <c r="A240" s="59">
        <v>239</v>
      </c>
      <c r="B240" s="66" t="s">
        <v>297</v>
      </c>
      <c r="C240" s="67" t="s">
        <v>330</v>
      </c>
      <c r="D240" s="68">
        <v>15000</v>
      </c>
      <c r="E240" s="72">
        <v>2</v>
      </c>
      <c r="F240" s="76">
        <f t="shared" si="3"/>
        <v>7500</v>
      </c>
    </row>
    <row r="241" spans="1:6" ht="24.75" customHeight="1" thickBot="1">
      <c r="A241" s="758" t="s">
        <v>335</v>
      </c>
      <c r="B241" s="758"/>
      <c r="C241" s="758"/>
      <c r="D241" s="758"/>
      <c r="E241" s="46"/>
      <c r="F241" s="83">
        <f>SUM(F3:F240)</f>
        <v>159491</v>
      </c>
    </row>
    <row r="242" spans="1:6" ht="13.5" thickBot="1">
      <c r="A242" s="759" t="s">
        <v>336</v>
      </c>
      <c r="B242" s="760"/>
      <c r="C242" s="760"/>
      <c r="D242" s="760"/>
      <c r="E242" s="53"/>
      <c r="F242" s="84">
        <f>F241/1000</f>
        <v>159.49100000000001</v>
      </c>
    </row>
    <row r="246" spans="1:6" ht="13.5" thickBot="1"/>
    <row r="247" spans="1:6" ht="25.5">
      <c r="B247" s="86" t="s">
        <v>71</v>
      </c>
      <c r="C247" s="87" t="s">
        <v>338</v>
      </c>
    </row>
    <row r="248" spans="1:6">
      <c r="B248" s="64" t="s">
        <v>298</v>
      </c>
      <c r="C248" s="88">
        <v>17.899999999999999</v>
      </c>
    </row>
    <row r="249" spans="1:6">
      <c r="B249" s="64" t="s">
        <v>299</v>
      </c>
      <c r="C249" s="88">
        <v>19.399999999999999</v>
      </c>
    </row>
    <row r="250" spans="1:6">
      <c r="B250" s="64" t="s">
        <v>300</v>
      </c>
      <c r="C250" s="88">
        <v>19.899999999999999</v>
      </c>
    </row>
    <row r="251" spans="1:6">
      <c r="B251" s="64" t="s">
        <v>302</v>
      </c>
      <c r="C251" s="88">
        <v>16.8</v>
      </c>
    </row>
    <row r="252" spans="1:6">
      <c r="B252" s="64" t="s">
        <v>303</v>
      </c>
      <c r="C252" s="88">
        <v>18.5</v>
      </c>
    </row>
    <row r="253" spans="1:6">
      <c r="B253" s="64" t="s">
        <v>304</v>
      </c>
      <c r="C253" s="88">
        <v>19.8</v>
      </c>
    </row>
    <row r="254" spans="1:6">
      <c r="B254" s="89" t="s">
        <v>337</v>
      </c>
      <c r="C254" s="88">
        <v>19.899999999999999</v>
      </c>
    </row>
    <row r="255" spans="1:6">
      <c r="B255" s="60" t="s">
        <v>306</v>
      </c>
      <c r="C255" s="88">
        <v>18.899999999999999</v>
      </c>
    </row>
    <row r="256" spans="1:6">
      <c r="B256" s="64" t="s">
        <v>307</v>
      </c>
      <c r="C256" s="88">
        <v>19.5</v>
      </c>
    </row>
    <row r="257" spans="2:3">
      <c r="B257" s="89" t="s">
        <v>308</v>
      </c>
      <c r="C257" s="88">
        <v>19</v>
      </c>
    </row>
    <row r="258" spans="2:3">
      <c r="B258" s="64" t="s">
        <v>309</v>
      </c>
      <c r="C258" s="88">
        <v>18.3</v>
      </c>
    </row>
    <row r="259" spans="2:3">
      <c r="B259" s="64" t="s">
        <v>310</v>
      </c>
      <c r="C259" s="88">
        <v>28</v>
      </c>
    </row>
    <row r="260" spans="2:3">
      <c r="B260" s="64" t="s">
        <v>311</v>
      </c>
      <c r="C260" s="88">
        <v>18.399999999999999</v>
      </c>
    </row>
    <row r="261" spans="2:3">
      <c r="B261" s="64" t="s">
        <v>312</v>
      </c>
      <c r="C261" s="88">
        <v>17.7</v>
      </c>
    </row>
    <row r="262" spans="2:3">
      <c r="B262" s="64" t="s">
        <v>313</v>
      </c>
      <c r="C262" s="88">
        <v>18.8</v>
      </c>
    </row>
    <row r="263" spans="2:3">
      <c r="B263" s="60" t="s">
        <v>314</v>
      </c>
      <c r="C263" s="88">
        <v>18.899999999999999</v>
      </c>
    </row>
    <row r="264" spans="2:3">
      <c r="B264" s="64" t="s">
        <v>315</v>
      </c>
      <c r="C264" s="88">
        <v>21.5</v>
      </c>
    </row>
    <row r="265" spans="2:3">
      <c r="B265" s="60" t="s">
        <v>316</v>
      </c>
      <c r="C265" s="88">
        <v>18.600000000000001</v>
      </c>
    </row>
    <row r="266" spans="2:3">
      <c r="B266" s="64" t="s">
        <v>317</v>
      </c>
      <c r="C266" s="88">
        <v>18.100000000000001</v>
      </c>
    </row>
    <row r="267" spans="2:3">
      <c r="B267" s="64" t="s">
        <v>319</v>
      </c>
      <c r="C267" s="88">
        <v>21</v>
      </c>
    </row>
    <row r="268" spans="2:3">
      <c r="B268" s="64" t="s">
        <v>320</v>
      </c>
      <c r="C268" s="88">
        <v>19.399999999999999</v>
      </c>
    </row>
    <row r="269" spans="2:3">
      <c r="B269" s="60" t="s">
        <v>321</v>
      </c>
      <c r="C269" s="88">
        <v>18.399999999999999</v>
      </c>
    </row>
    <row r="270" spans="2:3">
      <c r="B270" s="60" t="s">
        <v>322</v>
      </c>
      <c r="C270" s="88">
        <v>17.600000000000001</v>
      </c>
    </row>
    <row r="271" spans="2:3">
      <c r="B271" s="64" t="s">
        <v>323</v>
      </c>
      <c r="C271" s="88">
        <v>19.600000000000001</v>
      </c>
    </row>
    <row r="272" spans="2:3">
      <c r="B272" s="64" t="s">
        <v>324</v>
      </c>
      <c r="C272" s="88">
        <v>19.7</v>
      </c>
    </row>
    <row r="273" spans="2:3">
      <c r="B273" s="60" t="s">
        <v>325</v>
      </c>
      <c r="C273" s="88">
        <v>18.899999999999999</v>
      </c>
    </row>
    <row r="274" spans="2:3">
      <c r="B274" s="64" t="s">
        <v>326</v>
      </c>
      <c r="C274" s="88">
        <v>20.2</v>
      </c>
    </row>
    <row r="275" spans="2:3">
      <c r="B275" s="60" t="s">
        <v>296</v>
      </c>
      <c r="C275" s="90">
        <v>17.7</v>
      </c>
    </row>
    <row r="276" spans="2:3" ht="13.5" thickBot="1">
      <c r="B276" s="91" t="s">
        <v>297</v>
      </c>
      <c r="C276" s="92">
        <v>8.6</v>
      </c>
    </row>
    <row r="277" spans="2:3" ht="26.25" thickBot="1">
      <c r="B277" s="85" t="s">
        <v>339</v>
      </c>
      <c r="C277" s="84">
        <f>AVERAGE(C248:C276)</f>
        <v>18.931034482758626</v>
      </c>
    </row>
  </sheetData>
  <mergeCells count="3">
    <mergeCell ref="A241:D241"/>
    <mergeCell ref="A242:D242"/>
    <mergeCell ref="A1:F1"/>
  </mergeCells>
  <pageMargins left="0.511811024" right="0.511811024" top="1.58" bottom="0.78740157499999996" header="0.30625000000000002" footer="0.31496062000000002"/>
  <pageSetup paperSize="9" scale="82"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2" manualBreakCount="2">
    <brk id="48" max="5" man="1"/>
    <brk id="242" max="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499984740745262"/>
  </sheetPr>
  <dimension ref="A1:A90"/>
  <sheetViews>
    <sheetView view="pageBreakPreview" topLeftCell="A4" zoomScaleNormal="100" zoomScaleSheetLayoutView="100" workbookViewId="0">
      <selection activeCell="A29" sqref="A29"/>
    </sheetView>
  </sheetViews>
  <sheetFormatPr defaultRowHeight="14.25"/>
  <cols>
    <col min="1" max="1" width="107.42578125" style="11" customWidth="1"/>
    <col min="2" max="16384" width="9.140625" style="11"/>
  </cols>
  <sheetData>
    <row r="1" spans="1:1" s="23" customFormat="1" ht="33" customHeight="1">
      <c r="A1" s="279"/>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756" t="s">
        <v>897</v>
      </c>
    </row>
    <row r="18" spans="1:1">
      <c r="A18" s="757"/>
    </row>
    <row r="19" spans="1:1">
      <c r="A19" s="757"/>
    </row>
    <row r="20" spans="1:1">
      <c r="A20" s="757"/>
    </row>
    <row r="21" spans="1:1">
      <c r="A21" s="757"/>
    </row>
    <row r="22" spans="1:1">
      <c r="A22" s="757"/>
    </row>
    <row r="23" spans="1:1">
      <c r="A23" s="757"/>
    </row>
    <row r="24" spans="1:1">
      <c r="A24" s="757"/>
    </row>
    <row r="25" spans="1:1">
      <c r="A25" s="757"/>
    </row>
    <row r="26" spans="1:1">
      <c r="A26" s="757"/>
    </row>
    <row r="27" spans="1:1">
      <c r="A27" s="757"/>
    </row>
    <row r="28" spans="1:1">
      <c r="A28" s="757"/>
    </row>
    <row r="29" spans="1:1">
      <c r="A29" s="13"/>
    </row>
    <row r="30" spans="1:1" s="23" customFormat="1">
      <c r="A30" s="13"/>
    </row>
    <row r="31" spans="1:1">
      <c r="A31" s="13"/>
    </row>
    <row r="32" spans="1:1">
      <c r="A32" s="12"/>
    </row>
    <row r="33" spans="1:1">
      <c r="A33" s="24"/>
    </row>
    <row r="34" spans="1:1" ht="29.25" customHeight="1">
      <c r="A34" s="280"/>
    </row>
    <row r="35" spans="1:1" ht="16.5" customHeight="1">
      <c r="A35" s="281"/>
    </row>
    <row r="37" spans="1:1">
      <c r="A37" s="24"/>
    </row>
    <row r="38" spans="1:1">
      <c r="A38" s="24"/>
    </row>
    <row r="39" spans="1:1">
      <c r="A39" s="24"/>
    </row>
    <row r="40" spans="1:1">
      <c r="A40" s="24"/>
    </row>
    <row r="41" spans="1:1" s="18" customFormat="1" ht="25.5" customHeight="1">
      <c r="A41" s="25"/>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2"/>
    </row>
    <row r="61" spans="1:1">
      <c r="A61" s="20"/>
    </row>
    <row r="69" spans="1:1">
      <c r="A69" s="20"/>
    </row>
    <row r="76" spans="1:1">
      <c r="A76" s="20"/>
    </row>
    <row r="83" spans="1:1">
      <c r="A83" s="20"/>
    </row>
    <row r="90" spans="1:1">
      <c r="A90" s="20"/>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499984740745262"/>
  </sheetPr>
  <dimension ref="A1:F73"/>
  <sheetViews>
    <sheetView view="pageBreakPreview" zoomScale="140" zoomScaleNormal="100" zoomScaleSheetLayoutView="140" workbookViewId="0">
      <selection activeCell="A2" sqref="A2"/>
    </sheetView>
  </sheetViews>
  <sheetFormatPr defaultRowHeight="12.75"/>
  <cols>
    <col min="1" max="1" width="5" style="24" customWidth="1"/>
    <col min="2" max="2" width="33.5703125" style="24" customWidth="1"/>
    <col min="3" max="3" width="33.28515625" style="41" customWidth="1"/>
    <col min="4" max="4" width="21.85546875" style="24" customWidth="1"/>
    <col min="5" max="16384" width="9.140625" style="24"/>
  </cols>
  <sheetData>
    <row r="1" spans="1:6" s="34" customFormat="1" ht="44.25" customHeight="1">
      <c r="A1" s="762" t="s">
        <v>898</v>
      </c>
      <c r="B1" s="762"/>
      <c r="C1" s="762"/>
      <c r="D1" s="762"/>
      <c r="E1" s="31"/>
      <c r="F1" s="31"/>
    </row>
    <row r="2" spans="1:6" s="46" customFormat="1" ht="29.25" customHeight="1">
      <c r="B2" s="46" t="s">
        <v>69</v>
      </c>
      <c r="C2" s="46" t="s">
        <v>70</v>
      </c>
      <c r="D2" s="46" t="s">
        <v>71</v>
      </c>
    </row>
    <row r="3" spans="1:6">
      <c r="A3" s="13">
        <v>1</v>
      </c>
      <c r="B3" s="38" t="s">
        <v>66</v>
      </c>
      <c r="C3" s="39" t="s">
        <v>67</v>
      </c>
      <c r="D3" s="37" t="s">
        <v>68</v>
      </c>
    </row>
    <row r="4" spans="1:6" s="35" customFormat="1">
      <c r="A4" s="32">
        <v>2</v>
      </c>
      <c r="B4" s="38" t="s">
        <v>54</v>
      </c>
      <c r="C4" s="39" t="s">
        <v>55</v>
      </c>
      <c r="D4" s="37" t="s">
        <v>56</v>
      </c>
    </row>
    <row r="5" spans="1:6" s="35" customFormat="1">
      <c r="A5" s="32">
        <v>3</v>
      </c>
      <c r="B5" s="14" t="s">
        <v>34</v>
      </c>
      <c r="C5" s="42" t="s">
        <v>32</v>
      </c>
      <c r="D5" s="24" t="s">
        <v>33</v>
      </c>
    </row>
    <row r="6" spans="1:6" s="35" customFormat="1">
      <c r="A6" s="13">
        <v>4</v>
      </c>
      <c r="B6" s="38" t="s">
        <v>39</v>
      </c>
      <c r="C6" s="39" t="s">
        <v>40</v>
      </c>
      <c r="D6" s="37" t="s">
        <v>33</v>
      </c>
    </row>
    <row r="7" spans="1:6" s="35" customFormat="1">
      <c r="A7" s="32">
        <v>5</v>
      </c>
      <c r="B7" s="14" t="s">
        <v>37</v>
      </c>
      <c r="C7" s="14" t="s">
        <v>38</v>
      </c>
      <c r="D7" s="37" t="s">
        <v>33</v>
      </c>
    </row>
    <row r="8" spans="1:6" s="35" customFormat="1">
      <c r="A8" s="32">
        <v>6</v>
      </c>
      <c r="B8" s="14" t="s">
        <v>35</v>
      </c>
      <c r="C8" s="14" t="s">
        <v>36</v>
      </c>
      <c r="D8" s="37" t="s">
        <v>33</v>
      </c>
    </row>
    <row r="9" spans="1:6" s="35" customFormat="1">
      <c r="A9" s="13">
        <v>7</v>
      </c>
      <c r="B9" s="38" t="s">
        <v>57</v>
      </c>
      <c r="C9" s="39" t="s">
        <v>59</v>
      </c>
      <c r="D9" s="37" t="s">
        <v>33</v>
      </c>
    </row>
    <row r="10" spans="1:6" s="36" customFormat="1">
      <c r="A10" s="32">
        <v>8</v>
      </c>
      <c r="B10" s="38" t="s">
        <v>43</v>
      </c>
      <c r="C10" s="39" t="s">
        <v>44</v>
      </c>
      <c r="D10" s="37" t="s">
        <v>33</v>
      </c>
    </row>
    <row r="11" spans="1:6" s="35" customFormat="1">
      <c r="A11" s="32">
        <v>9</v>
      </c>
      <c r="B11" s="38" t="s">
        <v>41</v>
      </c>
      <c r="C11" s="39" t="s">
        <v>42</v>
      </c>
      <c r="D11" s="37" t="s">
        <v>33</v>
      </c>
    </row>
    <row r="12" spans="1:6" s="35" customFormat="1">
      <c r="A12" s="13">
        <v>10</v>
      </c>
      <c r="B12" s="38" t="s">
        <v>63</v>
      </c>
      <c r="C12" s="39" t="s">
        <v>64</v>
      </c>
      <c r="D12" s="37" t="s">
        <v>65</v>
      </c>
    </row>
    <row r="13" spans="1:6" s="35" customFormat="1">
      <c r="A13" s="32">
        <v>11</v>
      </c>
      <c r="B13" s="38" t="s">
        <v>51</v>
      </c>
      <c r="C13" s="39" t="s">
        <v>52</v>
      </c>
      <c r="D13" s="37" t="s">
        <v>53</v>
      </c>
    </row>
    <row r="14" spans="1:6" s="35" customFormat="1">
      <c r="A14" s="32">
        <v>12</v>
      </c>
      <c r="B14" s="38" t="s">
        <v>60</v>
      </c>
      <c r="C14" s="39" t="s">
        <v>61</v>
      </c>
      <c r="D14" s="37" t="s">
        <v>62</v>
      </c>
    </row>
    <row r="15" spans="1:6" s="35" customFormat="1">
      <c r="A15" s="13">
        <v>13</v>
      </c>
      <c r="B15" s="38" t="s">
        <v>48</v>
      </c>
      <c r="C15" s="40" t="s">
        <v>49</v>
      </c>
      <c r="D15" s="37" t="s">
        <v>50</v>
      </c>
    </row>
    <row r="16" spans="1:6" s="35" customFormat="1">
      <c r="A16" s="32">
        <v>14</v>
      </c>
      <c r="B16" s="38" t="s">
        <v>45</v>
      </c>
      <c r="C16" s="39" t="s">
        <v>46</v>
      </c>
      <c r="D16" s="37" t="s">
        <v>47</v>
      </c>
    </row>
    <row r="17" spans="1:6" s="35" customFormat="1">
      <c r="B17" s="38"/>
      <c r="C17" s="39"/>
      <c r="D17" s="37"/>
    </row>
    <row r="18" spans="1:6" s="35" customFormat="1">
      <c r="B18" s="28"/>
      <c r="C18" s="39"/>
    </row>
    <row r="19" spans="1:6" s="35" customFormat="1">
      <c r="B19" s="28"/>
      <c r="C19" s="39"/>
    </row>
    <row r="20" spans="1:6" s="35" customFormat="1">
      <c r="B20" s="28"/>
      <c r="C20" s="39"/>
    </row>
    <row r="21" spans="1:6" s="35" customFormat="1">
      <c r="B21" s="28"/>
      <c r="C21" s="39"/>
    </row>
    <row r="22" spans="1:6" s="35" customFormat="1">
      <c r="B22" s="28"/>
      <c r="C22" s="39"/>
    </row>
    <row r="23" spans="1:6" s="35" customFormat="1">
      <c r="B23" s="28"/>
      <c r="C23" s="39"/>
    </row>
    <row r="24" spans="1:6" s="35" customFormat="1">
      <c r="B24" s="28"/>
      <c r="C24" s="39"/>
    </row>
    <row r="25" spans="1:6" s="35" customFormat="1">
      <c r="B25" s="28"/>
      <c r="C25" s="39"/>
    </row>
    <row r="26" spans="1:6" s="35" customFormat="1">
      <c r="B26" s="28"/>
      <c r="C26" s="14"/>
    </row>
    <row r="27" spans="1:6" s="35" customFormat="1">
      <c r="B27" s="30"/>
      <c r="C27" s="43"/>
    </row>
    <row r="28" spans="1:6">
      <c r="A28" s="19"/>
      <c r="B28" s="29"/>
      <c r="C28" s="44"/>
    </row>
    <row r="29" spans="1:6" s="34" customFormat="1" ht="30.75" customHeight="1">
      <c r="A29" s="763"/>
      <c r="B29" s="763"/>
      <c r="C29" s="763"/>
      <c r="D29" s="763"/>
      <c r="E29" s="33"/>
      <c r="F29" s="33"/>
    </row>
    <row r="30" spans="1:6">
      <c r="A30" s="13"/>
      <c r="B30" s="8"/>
      <c r="C30" s="44"/>
    </row>
    <row r="33" spans="1:4" ht="29.25" customHeight="1" thickBot="1">
      <c r="A33" s="764"/>
      <c r="B33" s="764"/>
      <c r="C33" s="764"/>
    </row>
    <row r="34" spans="1:4" ht="16.5" customHeight="1" thickBot="1">
      <c r="A34" s="45"/>
      <c r="B34" s="93" t="s">
        <v>72</v>
      </c>
      <c r="C34" s="94">
        <f>7.4+57.2</f>
        <v>64.600000000000009</v>
      </c>
      <c r="D34" s="95" t="s">
        <v>73</v>
      </c>
    </row>
    <row r="35" spans="1:4" ht="13.5" thickBot="1">
      <c r="B35" s="96" t="s">
        <v>74</v>
      </c>
      <c r="C35" s="728">
        <v>165</v>
      </c>
      <c r="D35" s="95" t="s">
        <v>73</v>
      </c>
    </row>
    <row r="40" spans="1:4" s="25" customFormat="1" ht="25.5" customHeight="1">
      <c r="B40" s="765"/>
      <c r="C40" s="765"/>
    </row>
    <row r="42" spans="1:4">
      <c r="B42" s="21"/>
    </row>
    <row r="43" spans="1:4">
      <c r="B43" s="21"/>
    </row>
    <row r="46" spans="1:4">
      <c r="B46" s="32"/>
    </row>
    <row r="47" spans="1:4">
      <c r="B47" s="21"/>
    </row>
    <row r="49" spans="1:4">
      <c r="B49" s="21"/>
    </row>
    <row r="59" spans="1:4">
      <c r="A59" s="22"/>
      <c r="B59" s="22"/>
      <c r="C59" s="22"/>
      <c r="D59" s="22"/>
    </row>
    <row r="60" spans="1:4">
      <c r="A60" s="20"/>
      <c r="B60" s="20"/>
      <c r="C60" s="22"/>
      <c r="D60" s="20"/>
    </row>
    <row r="61" spans="1:4">
      <c r="B61" s="15"/>
      <c r="C61" s="14"/>
    </row>
    <row r="62" spans="1:4">
      <c r="B62" s="15"/>
      <c r="C62" s="14"/>
    </row>
    <row r="63" spans="1:4">
      <c r="B63" s="26"/>
      <c r="C63" s="14"/>
    </row>
    <row r="64" spans="1:4">
      <c r="B64" s="15"/>
      <c r="C64" s="14"/>
    </row>
    <row r="65" spans="1:4">
      <c r="B65" s="15"/>
      <c r="C65" s="14"/>
    </row>
    <row r="66" spans="1:4">
      <c r="B66" s="15"/>
      <c r="C66" s="14"/>
    </row>
    <row r="67" spans="1:4">
      <c r="B67" s="15"/>
      <c r="C67" s="14"/>
    </row>
    <row r="68" spans="1:4">
      <c r="A68" s="20"/>
      <c r="B68" s="20"/>
      <c r="C68" s="22"/>
      <c r="D68" s="20"/>
    </row>
    <row r="69" spans="1:4">
      <c r="B69" s="15"/>
      <c r="C69" s="14"/>
      <c r="D69" s="27"/>
    </row>
    <row r="70" spans="1:4">
      <c r="B70" s="15"/>
      <c r="C70" s="14"/>
      <c r="D70" s="27"/>
    </row>
    <row r="71" spans="1:4">
      <c r="B71" s="26"/>
      <c r="C71" s="14"/>
      <c r="D71" s="27"/>
    </row>
    <row r="72" spans="1:4">
      <c r="B72" s="15"/>
      <c r="C72" s="14"/>
      <c r="D72" s="27"/>
    </row>
    <row r="73" spans="1:4">
      <c r="B73" s="15"/>
      <c r="C73" s="14"/>
      <c r="D73" s="27"/>
    </row>
  </sheetData>
  <sortState xmlns:xlrd2="http://schemas.microsoft.com/office/spreadsheetml/2017/richdata2" ref="B3:D16">
    <sortCondition ref="D3:D16"/>
  </sortState>
  <mergeCells count="4">
    <mergeCell ref="A1:D1"/>
    <mergeCell ref="A29:D29"/>
    <mergeCell ref="A33:C33"/>
    <mergeCell ref="B40:C40"/>
  </mergeCells>
  <pageMargins left="0.511811024" right="0.511811024" top="1.58" bottom="0.78740157499999996" header="0.30625000000000002" footer="0.31496062000000002"/>
  <pageSetup paperSize="9" scale="96"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2" max="6"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499984740745262"/>
    <pageSetUpPr fitToPage="1"/>
  </sheetPr>
  <dimension ref="A1:K65"/>
  <sheetViews>
    <sheetView showGridLines="0" view="pageBreakPreview" zoomScaleNormal="100" zoomScaleSheetLayoutView="100" workbookViewId="0"/>
  </sheetViews>
  <sheetFormatPr defaultRowHeight="12.75"/>
  <cols>
    <col min="1" max="1" width="35.5703125" style="305" customWidth="1"/>
    <col min="2" max="2" width="5.5703125" style="305" customWidth="1"/>
    <col min="3" max="3" width="18.140625" style="305" customWidth="1"/>
    <col min="4" max="4" width="11.5703125" style="305" customWidth="1"/>
    <col min="5" max="5" width="9.140625" style="305"/>
    <col min="6" max="6" width="14.7109375" style="305" customWidth="1"/>
    <col min="7" max="7" width="14.28515625" style="306" customWidth="1"/>
    <col min="8" max="8" width="16.140625" style="305" bestFit="1" customWidth="1"/>
    <col min="9" max="16384" width="9.140625" style="305"/>
  </cols>
  <sheetData>
    <row r="1" spans="1:11" s="98" customFormat="1" ht="14.25" customHeight="1">
      <c r="E1" s="383"/>
      <c r="G1" s="97"/>
      <c r="H1" s="97"/>
    </row>
    <row r="2" spans="1:11">
      <c r="A2" s="766"/>
      <c r="B2" s="766"/>
      <c r="C2" s="766"/>
      <c r="D2" s="766"/>
      <c r="E2" s="766"/>
      <c r="F2" s="766"/>
      <c r="G2" s="324"/>
    </row>
    <row r="3" spans="1:11">
      <c r="A3" s="766" t="s">
        <v>630</v>
      </c>
      <c r="B3" s="766"/>
      <c r="C3" s="766"/>
      <c r="D3" s="766"/>
      <c r="E3" s="766"/>
      <c r="F3" s="766"/>
      <c r="G3" s="20"/>
      <c r="H3" s="369"/>
      <c r="I3" s="359"/>
      <c r="J3" s="359"/>
      <c r="K3" s="359"/>
    </row>
    <row r="4" spans="1:11" ht="6.75" customHeight="1">
      <c r="A4" s="20"/>
      <c r="B4" s="351"/>
      <c r="C4" s="351"/>
      <c r="D4" s="351"/>
      <c r="E4" s="351"/>
      <c r="F4" s="295"/>
      <c r="G4" s="295"/>
      <c r="H4" s="382"/>
      <c r="I4" s="359"/>
      <c r="J4" s="359"/>
      <c r="K4" s="359"/>
    </row>
    <row r="5" spans="1:11">
      <c r="A5" s="766" t="s">
        <v>899</v>
      </c>
      <c r="B5" s="766"/>
      <c r="C5" s="766"/>
      <c r="D5" s="766"/>
      <c r="E5" s="766"/>
      <c r="F5" s="766"/>
      <c r="G5" s="20"/>
      <c r="H5" s="369"/>
      <c r="I5" s="359"/>
      <c r="J5" s="359"/>
      <c r="K5" s="359"/>
    </row>
    <row r="6" spans="1:11">
      <c r="A6" s="766"/>
      <c r="B6" s="766"/>
      <c r="C6" s="766"/>
      <c r="D6" s="766"/>
      <c r="E6" s="766"/>
      <c r="F6" s="766"/>
      <c r="G6" s="324"/>
      <c r="H6" s="382"/>
      <c r="I6" s="359"/>
      <c r="J6" s="359"/>
      <c r="K6" s="359"/>
    </row>
    <row r="7" spans="1:11">
      <c r="A7" s="772" t="s">
        <v>629</v>
      </c>
      <c r="B7" s="773"/>
      <c r="C7" s="773"/>
      <c r="D7" s="773"/>
      <c r="E7" s="773"/>
      <c r="F7" s="774"/>
      <c r="G7" s="324"/>
      <c r="H7" s="369"/>
      <c r="I7" s="359"/>
      <c r="J7" s="359"/>
      <c r="K7" s="359"/>
    </row>
    <row r="8" spans="1:11">
      <c r="A8" s="127" t="s">
        <v>17</v>
      </c>
      <c r="B8" s="356" t="s">
        <v>3</v>
      </c>
      <c r="C8" s="381" t="s">
        <v>628</v>
      </c>
      <c r="D8" s="16">
        <v>12</v>
      </c>
      <c r="E8" s="356"/>
      <c r="F8" s="380"/>
      <c r="G8" s="324"/>
      <c r="H8" s="369"/>
      <c r="I8" s="359"/>
      <c r="J8" s="359"/>
      <c r="K8" s="359"/>
    </row>
    <row r="9" spans="1:11">
      <c r="A9" s="127" t="s">
        <v>18</v>
      </c>
      <c r="B9" s="356" t="s">
        <v>7</v>
      </c>
      <c r="C9" s="338" t="s">
        <v>18</v>
      </c>
      <c r="D9" s="384">
        <v>52</v>
      </c>
      <c r="E9" s="356"/>
      <c r="F9" s="380"/>
      <c r="G9" s="324"/>
      <c r="I9" s="359"/>
      <c r="J9" s="359"/>
      <c r="K9" s="359"/>
    </row>
    <row r="10" spans="1:11">
      <c r="A10" s="127" t="s">
        <v>627</v>
      </c>
      <c r="B10" s="356" t="s">
        <v>9</v>
      </c>
      <c r="C10" s="338" t="s">
        <v>626</v>
      </c>
      <c r="D10" s="168">
        <v>5</v>
      </c>
      <c r="E10" s="767"/>
      <c r="F10" s="768"/>
      <c r="G10" s="324"/>
    </row>
    <row r="11" spans="1:11">
      <c r="A11" s="127" t="s">
        <v>625</v>
      </c>
      <c r="B11" s="356" t="s">
        <v>13</v>
      </c>
      <c r="C11" s="338" t="s">
        <v>19</v>
      </c>
      <c r="D11" s="17">
        <v>7.33</v>
      </c>
      <c r="E11" s="356"/>
      <c r="F11" s="380"/>
      <c r="G11" s="324"/>
      <c r="H11" s="331"/>
      <c r="I11" s="331"/>
      <c r="J11" s="331"/>
    </row>
    <row r="12" spans="1:11">
      <c r="A12" s="127" t="s">
        <v>624</v>
      </c>
      <c r="B12" s="356" t="s">
        <v>14</v>
      </c>
      <c r="C12" s="338" t="s">
        <v>623</v>
      </c>
      <c r="D12" s="168">
        <f>D9*D10</f>
        <v>260</v>
      </c>
      <c r="E12" s="767"/>
      <c r="F12" s="768"/>
      <c r="G12" s="324"/>
      <c r="H12" s="331"/>
      <c r="I12" s="331"/>
      <c r="J12" s="331"/>
    </row>
    <row r="13" spans="1:11" ht="28.5" customHeight="1">
      <c r="A13" s="127" t="s">
        <v>622</v>
      </c>
      <c r="B13" s="356" t="s">
        <v>15</v>
      </c>
      <c r="C13" s="338" t="s">
        <v>621</v>
      </c>
      <c r="D13" s="385">
        <f>TRUNC(D12/D8,0)</f>
        <v>21</v>
      </c>
      <c r="E13" s="780" t="s">
        <v>787</v>
      </c>
      <c r="F13" s="781"/>
      <c r="G13" s="324"/>
    </row>
    <row r="14" spans="1:11">
      <c r="A14" s="772" t="s">
        <v>620</v>
      </c>
      <c r="B14" s="773"/>
      <c r="C14" s="773"/>
      <c r="D14" s="773"/>
      <c r="E14" s="773"/>
      <c r="F14" s="774"/>
      <c r="G14" s="324"/>
      <c r="H14" s="359"/>
    </row>
    <row r="15" spans="1:11" ht="15">
      <c r="A15" s="228" t="s">
        <v>788</v>
      </c>
      <c r="B15" s="13" t="s">
        <v>619</v>
      </c>
      <c r="C15" s="14" t="s">
        <v>791</v>
      </c>
      <c r="D15" s="105" t="e">
        <f>#REF!</f>
        <v>#REF!</v>
      </c>
      <c r="E15" s="22"/>
      <c r="F15" s="375"/>
      <c r="G15" s="324"/>
      <c r="H15" s="379"/>
    </row>
    <row r="16" spans="1:11">
      <c r="A16" s="228" t="s">
        <v>789</v>
      </c>
      <c r="B16" s="13" t="s">
        <v>618</v>
      </c>
      <c r="C16" s="14" t="s">
        <v>791</v>
      </c>
      <c r="D16" s="378" t="e">
        <f>TRUNC(D15*2%,2)</f>
        <v>#REF!</v>
      </c>
      <c r="E16" s="22"/>
      <c r="F16" s="375"/>
      <c r="G16" s="377"/>
      <c r="H16" s="376"/>
    </row>
    <row r="17" spans="1:8">
      <c r="A17" s="127" t="s">
        <v>790</v>
      </c>
      <c r="B17" s="13" t="s">
        <v>615</v>
      </c>
      <c r="C17" s="269" t="s">
        <v>791</v>
      </c>
      <c r="D17" s="176" t="e">
        <f>TRUNC(D16*15%,2)</f>
        <v>#REF!</v>
      </c>
      <c r="E17" s="14"/>
      <c r="F17" s="375"/>
      <c r="G17" s="324"/>
      <c r="H17" s="374"/>
    </row>
    <row r="18" spans="1:8">
      <c r="A18" s="368" t="s">
        <v>792</v>
      </c>
      <c r="B18" s="13" t="s">
        <v>614</v>
      </c>
      <c r="C18" s="371" t="s">
        <v>617</v>
      </c>
      <c r="D18" s="373">
        <f>'pontos coleta rss'!C34</f>
        <v>64.600000000000009</v>
      </c>
      <c r="E18" s="14"/>
      <c r="F18" s="370"/>
      <c r="G18" s="324"/>
      <c r="H18" s="99"/>
    </row>
    <row r="19" spans="1:8" ht="25.5">
      <c r="A19" s="372" t="s">
        <v>616</v>
      </c>
      <c r="B19" s="13" t="s">
        <v>612</v>
      </c>
      <c r="C19" s="371" t="s">
        <v>617</v>
      </c>
      <c r="D19" s="150">
        <f>'pontos coleta rss'!C35*2</f>
        <v>330</v>
      </c>
      <c r="E19" s="14"/>
      <c r="F19" s="370"/>
      <c r="G19" s="324"/>
      <c r="H19" s="99"/>
    </row>
    <row r="20" spans="1:8">
      <c r="A20" s="15" t="s">
        <v>20</v>
      </c>
      <c r="B20" s="13" t="s">
        <v>770</v>
      </c>
      <c r="C20" s="371" t="s">
        <v>617</v>
      </c>
      <c r="D20" s="150">
        <f>D18+D19</f>
        <v>394.6</v>
      </c>
      <c r="E20" s="458"/>
      <c r="F20" s="370"/>
      <c r="G20" s="324"/>
      <c r="H20" s="99"/>
    </row>
    <row r="21" spans="1:8">
      <c r="A21" s="127" t="s">
        <v>21</v>
      </c>
      <c r="B21" s="13" t="s">
        <v>738</v>
      </c>
      <c r="C21" s="338" t="s">
        <v>19</v>
      </c>
      <c r="D21" s="170">
        <v>7.33</v>
      </c>
      <c r="E21" s="782"/>
      <c r="F21" s="783"/>
      <c r="G21" s="324"/>
      <c r="H21" s="369"/>
    </row>
    <row r="22" spans="1:8">
      <c r="A22" s="368" t="s">
        <v>613</v>
      </c>
      <c r="B22" s="13" t="s">
        <v>772</v>
      </c>
      <c r="C22" s="351" t="s">
        <v>611</v>
      </c>
      <c r="D22" s="17">
        <v>20</v>
      </c>
      <c r="E22" s="775"/>
      <c r="F22" s="776"/>
      <c r="G22" s="324"/>
      <c r="H22" s="108"/>
    </row>
    <row r="23" spans="1:8" s="331" customFormat="1">
      <c r="A23" s="772" t="s">
        <v>610</v>
      </c>
      <c r="B23" s="773"/>
      <c r="C23" s="773"/>
      <c r="D23" s="773"/>
      <c r="E23" s="773"/>
      <c r="F23" s="774"/>
      <c r="G23" s="324"/>
    </row>
    <row r="24" spans="1:8" s="331" customFormat="1" hidden="1">
      <c r="A24" s="769" t="s">
        <v>609</v>
      </c>
      <c r="B24" s="770"/>
      <c r="C24" s="770"/>
      <c r="D24" s="770"/>
      <c r="E24" s="770"/>
      <c r="F24" s="771"/>
      <c r="G24" s="324"/>
    </row>
    <row r="25" spans="1:8" hidden="1">
      <c r="A25" s="341" t="s">
        <v>594</v>
      </c>
      <c r="B25" s="356" t="s">
        <v>583</v>
      </c>
      <c r="C25" s="340"/>
      <c r="D25" s="367"/>
      <c r="E25" s="331"/>
      <c r="F25" s="330"/>
      <c r="G25" s="324"/>
    </row>
    <row r="26" spans="1:8" s="359" customFormat="1" hidden="1">
      <c r="A26" s="334" t="s">
        <v>31</v>
      </c>
      <c r="B26" s="356" t="s">
        <v>582</v>
      </c>
      <c r="C26" s="338" t="s">
        <v>24</v>
      </c>
      <c r="D26" s="176"/>
      <c r="E26" s="347"/>
      <c r="F26" s="330"/>
      <c r="G26" s="324"/>
      <c r="H26" s="99"/>
    </row>
    <row r="27" spans="1:8" s="359" customFormat="1" hidden="1">
      <c r="A27" s="336" t="s">
        <v>25</v>
      </c>
      <c r="B27" s="356" t="s">
        <v>608</v>
      </c>
      <c r="C27" s="333" t="s">
        <v>26</v>
      </c>
      <c r="D27" s="367"/>
      <c r="E27" s="347"/>
      <c r="F27" s="330"/>
      <c r="G27" s="324"/>
    </row>
    <row r="28" spans="1:8" s="359" customFormat="1" hidden="1">
      <c r="A28" s="334" t="s">
        <v>27</v>
      </c>
      <c r="B28" s="356" t="s">
        <v>607</v>
      </c>
      <c r="C28" s="333" t="s">
        <v>28</v>
      </c>
      <c r="D28" s="367"/>
      <c r="E28" s="347"/>
      <c r="F28" s="346"/>
      <c r="G28" s="317"/>
    </row>
    <row r="29" spans="1:8" s="359" customFormat="1" hidden="1">
      <c r="A29" s="349" t="s">
        <v>29</v>
      </c>
      <c r="B29" s="356" t="s">
        <v>606</v>
      </c>
      <c r="C29" s="333" t="s">
        <v>30</v>
      </c>
      <c r="D29" s="348"/>
      <c r="E29" s="347"/>
      <c r="F29" s="366"/>
      <c r="G29" s="317"/>
    </row>
    <row r="30" spans="1:8" s="359" customFormat="1">
      <c r="A30" s="772" t="s">
        <v>605</v>
      </c>
      <c r="B30" s="773"/>
      <c r="C30" s="773"/>
      <c r="D30" s="773"/>
      <c r="E30" s="773"/>
      <c r="F30" s="774"/>
      <c r="G30" s="324"/>
    </row>
    <row r="31" spans="1:8" s="359" customFormat="1">
      <c r="A31" s="365" t="s">
        <v>604</v>
      </c>
      <c r="B31" s="364" t="s">
        <v>603</v>
      </c>
      <c r="C31" s="363"/>
      <c r="D31" s="362" t="s">
        <v>602</v>
      </c>
      <c r="E31" s="361" t="s">
        <v>601</v>
      </c>
      <c r="F31" s="360"/>
      <c r="G31" s="324"/>
    </row>
    <row r="32" spans="1:8" s="359" customFormat="1">
      <c r="A32" s="334" t="s">
        <v>31</v>
      </c>
      <c r="B32" s="13" t="s">
        <v>600</v>
      </c>
      <c r="C32" s="338" t="s">
        <v>24</v>
      </c>
      <c r="D32" s="352">
        <v>62660</v>
      </c>
      <c r="E32" s="347" t="s">
        <v>794</v>
      </c>
      <c r="F32" s="330"/>
      <c r="G32" s="324"/>
    </row>
    <row r="33" spans="1:8" s="359" customFormat="1">
      <c r="A33" s="336" t="s">
        <v>25</v>
      </c>
      <c r="B33" s="13" t="s">
        <v>599</v>
      </c>
      <c r="C33" s="335" t="s">
        <v>26</v>
      </c>
      <c r="D33" s="350">
        <v>1</v>
      </c>
      <c r="E33" s="347"/>
      <c r="F33" s="330"/>
      <c r="G33" s="324"/>
    </row>
    <row r="34" spans="1:8">
      <c r="A34" s="334" t="s">
        <v>27</v>
      </c>
      <c r="B34" s="13" t="s">
        <v>598</v>
      </c>
      <c r="C34" s="333" t="s">
        <v>28</v>
      </c>
      <c r="D34" s="350">
        <v>60</v>
      </c>
      <c r="E34" s="331"/>
      <c r="F34" s="330"/>
      <c r="G34" s="324"/>
    </row>
    <row r="35" spans="1:8">
      <c r="A35" s="329" t="s">
        <v>29</v>
      </c>
      <c r="B35" s="358" t="s">
        <v>597</v>
      </c>
      <c r="C35" s="328" t="s">
        <v>30</v>
      </c>
      <c r="D35" s="357">
        <v>20</v>
      </c>
      <c r="E35" s="326"/>
      <c r="F35" s="325"/>
      <c r="G35" s="324"/>
    </row>
    <row r="36" spans="1:8" hidden="1">
      <c r="A36" s="772" t="s">
        <v>596</v>
      </c>
      <c r="B36" s="773"/>
      <c r="C36" s="773"/>
      <c r="D36" s="773"/>
      <c r="E36" s="773"/>
      <c r="F36" s="774"/>
      <c r="G36" s="324"/>
    </row>
    <row r="37" spans="1:8" hidden="1">
      <c r="A37" s="341" t="s">
        <v>23</v>
      </c>
      <c r="B37" s="356" t="s">
        <v>581</v>
      </c>
      <c r="C37" s="340"/>
      <c r="D37" s="339"/>
      <c r="E37" s="331"/>
      <c r="F37" s="330"/>
      <c r="G37" s="324"/>
    </row>
    <row r="38" spans="1:8" hidden="1">
      <c r="A38" s="334" t="s">
        <v>31</v>
      </c>
      <c r="B38" s="356" t="s">
        <v>580</v>
      </c>
      <c r="C38" s="338" t="s">
        <v>24</v>
      </c>
      <c r="D38" s="337"/>
      <c r="E38" s="331"/>
      <c r="F38" s="330"/>
      <c r="G38" s="324"/>
      <c r="H38" s="99"/>
    </row>
    <row r="39" spans="1:8" hidden="1">
      <c r="A39" s="336" t="s">
        <v>25</v>
      </c>
      <c r="B39" s="356" t="s">
        <v>579</v>
      </c>
      <c r="C39" s="335" t="s">
        <v>26</v>
      </c>
      <c r="D39" s="332"/>
      <c r="E39" s="331"/>
      <c r="F39" s="330"/>
      <c r="G39" s="324"/>
    </row>
    <row r="40" spans="1:8" hidden="1">
      <c r="A40" s="334" t="s">
        <v>27</v>
      </c>
      <c r="B40" s="356" t="s">
        <v>578</v>
      </c>
      <c r="C40" s="333" t="s">
        <v>28</v>
      </c>
      <c r="D40" s="332"/>
      <c r="E40" s="331"/>
      <c r="F40" s="330"/>
      <c r="G40" s="324"/>
    </row>
    <row r="41" spans="1:8" hidden="1">
      <c r="A41" s="329" t="s">
        <v>29</v>
      </c>
      <c r="B41" s="355" t="s">
        <v>577</v>
      </c>
      <c r="C41" s="328" t="s">
        <v>30</v>
      </c>
      <c r="D41" s="327"/>
      <c r="E41" s="326"/>
      <c r="F41" s="325"/>
      <c r="G41" s="324"/>
    </row>
    <row r="42" spans="1:8" hidden="1">
      <c r="A42" s="777" t="s">
        <v>595</v>
      </c>
      <c r="B42" s="778"/>
      <c r="C42" s="778"/>
      <c r="D42" s="778"/>
      <c r="E42" s="778"/>
      <c r="F42" s="779"/>
      <c r="G42" s="324"/>
    </row>
    <row r="43" spans="1:8" hidden="1">
      <c r="A43" s="341" t="s">
        <v>594</v>
      </c>
      <c r="B43" s="13" t="s">
        <v>576</v>
      </c>
      <c r="C43" s="340"/>
      <c r="D43" s="354"/>
      <c r="E43" s="353" t="s">
        <v>593</v>
      </c>
      <c r="F43" s="330"/>
      <c r="G43" s="317"/>
    </row>
    <row r="44" spans="1:8" hidden="1">
      <c r="A44" s="334" t="s">
        <v>31</v>
      </c>
      <c r="B44" s="13" t="s">
        <v>575</v>
      </c>
      <c r="C44" s="338" t="s">
        <v>24</v>
      </c>
      <c r="D44" s="352"/>
      <c r="E44" s="347"/>
      <c r="F44" s="346"/>
      <c r="G44" s="317"/>
    </row>
    <row r="45" spans="1:8" hidden="1">
      <c r="A45" s="336" t="s">
        <v>25</v>
      </c>
      <c r="B45" s="13" t="s">
        <v>574</v>
      </c>
      <c r="C45" s="335" t="s">
        <v>26</v>
      </c>
      <c r="D45" s="350"/>
      <c r="E45" s="351"/>
      <c r="F45" s="330"/>
      <c r="G45" s="324"/>
    </row>
    <row r="46" spans="1:8" hidden="1">
      <c r="A46" s="334" t="s">
        <v>27</v>
      </c>
      <c r="B46" s="13" t="s">
        <v>573</v>
      </c>
      <c r="C46" s="333" t="s">
        <v>28</v>
      </c>
      <c r="D46" s="350"/>
      <c r="E46" s="347"/>
      <c r="F46" s="346"/>
      <c r="G46" s="317"/>
    </row>
    <row r="47" spans="1:8" hidden="1">
      <c r="A47" s="349" t="s">
        <v>29</v>
      </c>
      <c r="B47" s="13" t="s">
        <v>572</v>
      </c>
      <c r="C47" s="333" t="s">
        <v>30</v>
      </c>
      <c r="D47" s="348"/>
      <c r="E47" s="347"/>
      <c r="F47" s="346"/>
      <c r="G47" s="317"/>
    </row>
    <row r="48" spans="1:8" hidden="1">
      <c r="A48" s="173" t="s">
        <v>592</v>
      </c>
      <c r="B48" s="13" t="s">
        <v>571</v>
      </c>
      <c r="C48" s="345"/>
      <c r="D48" s="344"/>
      <c r="E48" s="343"/>
      <c r="F48" s="342"/>
      <c r="G48" s="317"/>
    </row>
    <row r="49" spans="1:8" hidden="1">
      <c r="A49" s="784" t="s">
        <v>591</v>
      </c>
      <c r="B49" s="785"/>
      <c r="C49" s="785"/>
      <c r="D49" s="785"/>
      <c r="E49" s="785"/>
      <c r="F49" s="786"/>
      <c r="G49" s="324"/>
    </row>
    <row r="50" spans="1:8" hidden="1">
      <c r="A50" s="341" t="s">
        <v>23</v>
      </c>
      <c r="B50" s="13" t="s">
        <v>570</v>
      </c>
      <c r="C50" s="340"/>
      <c r="D50" s="339"/>
      <c r="E50" s="331"/>
      <c r="F50" s="330"/>
      <c r="G50" s="324"/>
    </row>
    <row r="51" spans="1:8" hidden="1">
      <c r="A51" s="334" t="s">
        <v>31</v>
      </c>
      <c r="B51" s="13" t="s">
        <v>590</v>
      </c>
      <c r="C51" s="338" t="s">
        <v>24</v>
      </c>
      <c r="D51" s="337"/>
      <c r="E51" s="331"/>
      <c r="F51" s="330"/>
      <c r="G51" s="324"/>
      <c r="H51" s="99"/>
    </row>
    <row r="52" spans="1:8" hidden="1">
      <c r="A52" s="336" t="s">
        <v>25</v>
      </c>
      <c r="B52" s="13" t="s">
        <v>589</v>
      </c>
      <c r="C52" s="335" t="s">
        <v>26</v>
      </c>
      <c r="D52" s="332"/>
      <c r="E52" s="331"/>
      <c r="F52" s="330"/>
      <c r="G52" s="324"/>
    </row>
    <row r="53" spans="1:8" hidden="1">
      <c r="A53" s="334" t="s">
        <v>27</v>
      </c>
      <c r="B53" s="13" t="s">
        <v>588</v>
      </c>
      <c r="C53" s="333" t="s">
        <v>28</v>
      </c>
      <c r="D53" s="332"/>
      <c r="E53" s="331"/>
      <c r="F53" s="330"/>
      <c r="G53" s="324"/>
    </row>
    <row r="54" spans="1:8" hidden="1">
      <c r="A54" s="329" t="s">
        <v>29</v>
      </c>
      <c r="B54" s="13" t="s">
        <v>587</v>
      </c>
      <c r="C54" s="328" t="s">
        <v>30</v>
      </c>
      <c r="D54" s="327"/>
      <c r="E54" s="326"/>
      <c r="F54" s="325"/>
      <c r="G54" s="324"/>
    </row>
    <row r="55" spans="1:8" hidden="1">
      <c r="A55" s="323"/>
      <c r="B55" s="322"/>
      <c r="C55" s="321"/>
      <c r="D55" s="320"/>
      <c r="E55" s="319"/>
      <c r="F55" s="318"/>
      <c r="G55" s="317"/>
    </row>
    <row r="57" spans="1:8">
      <c r="A57" s="788"/>
      <c r="B57" s="789"/>
      <c r="C57" s="789"/>
      <c r="D57" s="789"/>
      <c r="E57" s="789"/>
      <c r="F57" s="789"/>
      <c r="G57" s="316"/>
      <c r="H57" s="316"/>
    </row>
    <row r="58" spans="1:8" s="314" customFormat="1" ht="29.25" customHeight="1">
      <c r="A58" s="790" t="s">
        <v>793</v>
      </c>
      <c r="B58" s="789"/>
      <c r="C58" s="789"/>
      <c r="D58" s="789"/>
      <c r="E58" s="789"/>
      <c r="F58" s="789"/>
    </row>
    <row r="59" spans="1:8" s="314" customFormat="1" ht="13.5" customHeight="1">
      <c r="A59" s="315" t="s">
        <v>586</v>
      </c>
      <c r="B59" s="313"/>
      <c r="C59" s="313"/>
      <c r="D59" s="313"/>
      <c r="E59" s="313"/>
      <c r="F59" s="313"/>
    </row>
    <row r="60" spans="1:8" s="314" customFormat="1" ht="12.95" customHeight="1">
      <c r="A60" s="315" t="s">
        <v>585</v>
      </c>
      <c r="B60" s="313"/>
      <c r="C60" s="313"/>
      <c r="D60" s="313"/>
      <c r="E60" s="313"/>
      <c r="F60" s="313"/>
    </row>
    <row r="61" spans="1:8" ht="12.75" customHeight="1">
      <c r="A61" s="98"/>
      <c r="B61" s="313"/>
      <c r="C61" s="313"/>
      <c r="D61" s="313"/>
      <c r="E61" s="313"/>
      <c r="F61" s="313"/>
      <c r="G61" s="309"/>
      <c r="H61" s="312"/>
    </row>
    <row r="62" spans="1:8">
      <c r="E62" s="308"/>
      <c r="F62" s="308"/>
      <c r="G62" s="307"/>
    </row>
    <row r="63" spans="1:8">
      <c r="A63" s="788"/>
      <c r="B63" s="788"/>
      <c r="C63" s="788"/>
      <c r="D63" s="788"/>
      <c r="E63" s="788"/>
      <c r="F63" s="788"/>
      <c r="G63" s="309"/>
    </row>
    <row r="64" spans="1:8">
      <c r="A64" s="311" t="s">
        <v>584</v>
      </c>
      <c r="B64" s="310"/>
      <c r="C64" s="310"/>
      <c r="D64" s="310"/>
      <c r="E64" s="310"/>
      <c r="F64" s="310"/>
      <c r="G64" s="309"/>
    </row>
    <row r="65" spans="1:7">
      <c r="A65" s="787"/>
      <c r="B65" s="787"/>
      <c r="C65" s="787"/>
      <c r="D65" s="787"/>
      <c r="E65" s="787"/>
      <c r="F65" s="787"/>
      <c r="G65" s="307"/>
    </row>
  </sheetData>
  <mergeCells count="21">
    <mergeCell ref="A49:F49"/>
    <mergeCell ref="A65:F65"/>
    <mergeCell ref="A57:F57"/>
    <mergeCell ref="A63:F63"/>
    <mergeCell ref="A58:F58"/>
    <mergeCell ref="A30:F30"/>
    <mergeCell ref="E22:F22"/>
    <mergeCell ref="E10:F10"/>
    <mergeCell ref="A6:F6"/>
    <mergeCell ref="A42:F42"/>
    <mergeCell ref="A7:F7"/>
    <mergeCell ref="E13:F13"/>
    <mergeCell ref="E21:F21"/>
    <mergeCell ref="A14:F14"/>
    <mergeCell ref="A36:F36"/>
    <mergeCell ref="A23:F23"/>
    <mergeCell ref="A5:F5"/>
    <mergeCell ref="E12:F12"/>
    <mergeCell ref="A2:F2"/>
    <mergeCell ref="A24:F24"/>
    <mergeCell ref="A3:F3"/>
  </mergeCells>
  <dataValidations count="4">
    <dataValidation allowBlank="1" showInputMessage="1" showErrorMessage="1" sqref="D32:D35 D25:D26 D28:D29 D44:D47" xr:uid="{00000000-0002-0000-0800-000000000000}"/>
    <dataValidation type="whole" operator="greaterThanOrEqual" allowBlank="1" showInputMessage="1" showErrorMessage="1" sqref="D33 D45" xr:uid="{00000000-0002-0000-0800-000001000000}">
      <formula1>1</formula1>
    </dataValidation>
    <dataValidation type="decimal" operator="lessThanOrEqual" allowBlank="1" showInputMessage="1" showErrorMessage="1" sqref="D35 D47" xr:uid="{00000000-0002-0000-0800-000002000000}">
      <formula1>35</formula1>
    </dataValidation>
    <dataValidation type="whole" operator="greaterThanOrEqual" allowBlank="1" showInputMessage="1" showErrorMessage="1" sqref="D34 D46" xr:uid="{00000000-0002-0000-0800-000003000000}">
      <formula1>12</formula1>
    </dataValidation>
  </dataValidations>
  <pageMargins left="0.7" right="0.7" top="1.5429166666666667" bottom="0.75" header="0.3" footer="0.3"/>
  <pageSetup paperSize="9" scale="93" fitToHeight="0"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20</vt:i4>
      </vt:variant>
    </vt:vector>
  </HeadingPairs>
  <TitlesOfParts>
    <vt:vector size="39" baseType="lpstr">
      <vt:lpstr>Planilha16</vt:lpstr>
      <vt:lpstr>PLAN.ORÇ. </vt:lpstr>
      <vt:lpstr>proposta de preço</vt:lpstr>
      <vt:lpstr>cronograma fisico financeiro</vt:lpstr>
      <vt:lpstr>Serv Entulho</vt:lpstr>
      <vt:lpstr>ROTA ENTULHO</vt:lpstr>
      <vt:lpstr>RES SERV SAUDE</vt:lpstr>
      <vt:lpstr>pontos coleta rss</vt:lpstr>
      <vt:lpstr>Dados Gerais RSS</vt:lpstr>
      <vt:lpstr>Custos Totais RSS</vt:lpstr>
      <vt:lpstr>1.0 - Mão de Obra Direta (MO)</vt:lpstr>
      <vt:lpstr>2.0 - Custos Dependentes (MO)</vt:lpstr>
      <vt:lpstr>3.0 - Custos Dependentes (Km)</vt:lpstr>
      <vt:lpstr>4.0 - Custos Fixos</vt:lpstr>
      <vt:lpstr>5.0 - Custos Destinação</vt:lpstr>
      <vt:lpstr>MO - ENTULHO</vt:lpstr>
      <vt:lpstr>dimensionamento entulho</vt:lpstr>
      <vt:lpstr>COMPOSIC ENTULHO</vt:lpstr>
      <vt:lpstr>cotacao</vt:lpstr>
      <vt:lpstr>'1.0 - Mão de Obra Direta (MO)'!Area_de_impressao</vt:lpstr>
      <vt:lpstr>'2.0 - Custos Dependentes (MO)'!Area_de_impressao</vt:lpstr>
      <vt:lpstr>'3.0 - Custos Dependentes (Km)'!Area_de_impressao</vt:lpstr>
      <vt:lpstr>'4.0 - Custos Fixos'!Area_de_impressao</vt:lpstr>
      <vt:lpstr>'5.0 - Custos Destinação'!Area_de_impressao</vt:lpstr>
      <vt:lpstr>'COMPOSIC ENTULHO'!Area_de_impressao</vt:lpstr>
      <vt:lpstr>cotacao!Area_de_impressao</vt:lpstr>
      <vt:lpstr>'cronograma fisico financeiro'!Area_de_impressao</vt:lpstr>
      <vt:lpstr>'Custos Totais RSS'!Area_de_impressao</vt:lpstr>
      <vt:lpstr>'Dados Gerais RSS'!Area_de_impressao</vt:lpstr>
      <vt:lpstr>'dimensionamento entulho'!Area_de_impressao</vt:lpstr>
      <vt:lpstr>'MO - ENTULHO'!Area_de_impressao</vt:lpstr>
      <vt:lpstr>'PLAN.ORÇ. '!Area_de_impressao</vt:lpstr>
      <vt:lpstr>'pontos coleta rss'!Area_de_impressao</vt:lpstr>
      <vt:lpstr>'proposta de preço'!Area_de_impressao</vt:lpstr>
      <vt:lpstr>'RES SERV SAUDE'!Area_de_impressao</vt:lpstr>
      <vt:lpstr>'ROTA ENTULHO'!Area_de_impressao</vt:lpstr>
      <vt:lpstr>'Serv Entulho'!Area_de_impressao</vt:lpstr>
      <vt:lpstr>'Dados Gerais RSS'!Titulos_de_impressao</vt:lpstr>
      <vt:lpstr>'MO - ENTULHO'!Titulos_de_impressao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Prizma</dc:creator>
  <cp:lastModifiedBy>Patrícia - SMO</cp:lastModifiedBy>
  <cp:lastPrinted>2021-05-21T13:39:06Z</cp:lastPrinted>
  <dcterms:created xsi:type="dcterms:W3CDTF">2014-04-15T15:56:43Z</dcterms:created>
  <dcterms:modified xsi:type="dcterms:W3CDTF">2021-08-30T17:44:28Z</dcterms:modified>
</cp:coreProperties>
</file>